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6_vysvětlení č.6\Přílohy\"/>
    </mc:Choice>
  </mc:AlternateContent>
  <bookViews>
    <workbookView xWindow="0" yWindow="0" windowWidth="28800" windowHeight="12045"/>
  </bookViews>
  <sheets>
    <sheet name="SO 02-16-0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8" i="1" l="1"/>
  <c r="O198" i="1" s="1"/>
  <c r="I9" i="1" l="1"/>
  <c r="O9" i="1" s="1"/>
  <c r="I13" i="1"/>
  <c r="O13" i="1"/>
  <c r="I17" i="1"/>
  <c r="O17" i="1" s="1"/>
  <c r="I21" i="1"/>
  <c r="O21" i="1"/>
  <c r="I25" i="1"/>
  <c r="O25" i="1" s="1"/>
  <c r="I29" i="1"/>
  <c r="O29" i="1"/>
  <c r="I33" i="1"/>
  <c r="O33" i="1" s="1"/>
  <c r="I37" i="1"/>
  <c r="O37" i="1"/>
  <c r="I41" i="1"/>
  <c r="O41" i="1" s="1"/>
  <c r="I45" i="1"/>
  <c r="O45" i="1"/>
  <c r="I49" i="1"/>
  <c r="O49" i="1" s="1"/>
  <c r="I53" i="1"/>
  <c r="O53" i="1"/>
  <c r="I57" i="1"/>
  <c r="O57" i="1" s="1"/>
  <c r="I61" i="1"/>
  <c r="O61" i="1"/>
  <c r="I65" i="1"/>
  <c r="O65" i="1" s="1"/>
  <c r="I69" i="1"/>
  <c r="O69" i="1"/>
  <c r="I73" i="1"/>
  <c r="O73" i="1" s="1"/>
  <c r="I78" i="1"/>
  <c r="O78" i="1"/>
  <c r="I82" i="1"/>
  <c r="O82" i="1" s="1"/>
  <c r="R77" i="1" s="1"/>
  <c r="O77" i="1" s="1"/>
  <c r="I86" i="1"/>
  <c r="O86" i="1"/>
  <c r="I90" i="1"/>
  <c r="O90" i="1" s="1"/>
  <c r="I95" i="1"/>
  <c r="O95" i="1"/>
  <c r="I99" i="1"/>
  <c r="O99" i="1" s="1"/>
  <c r="I103" i="1"/>
  <c r="O103" i="1"/>
  <c r="I107" i="1"/>
  <c r="O107" i="1" s="1"/>
  <c r="R94" i="1" s="1"/>
  <c r="O94" i="1" s="1"/>
  <c r="I112" i="1"/>
  <c r="O112" i="1"/>
  <c r="I116" i="1"/>
  <c r="O116" i="1" s="1"/>
  <c r="R111" i="1" s="1"/>
  <c r="O111" i="1" s="1"/>
  <c r="I120" i="1"/>
  <c r="O120" i="1"/>
  <c r="I124" i="1"/>
  <c r="O124" i="1" s="1"/>
  <c r="I128" i="1"/>
  <c r="O128" i="1"/>
  <c r="I132" i="1"/>
  <c r="O132" i="1" s="1"/>
  <c r="I137" i="1"/>
  <c r="O137" i="1"/>
  <c r="I141" i="1"/>
  <c r="O141" i="1" s="1"/>
  <c r="R136" i="1" s="1"/>
  <c r="O136" i="1" s="1"/>
  <c r="I145" i="1"/>
  <c r="O145" i="1"/>
  <c r="I149" i="1"/>
  <c r="O149" i="1" s="1"/>
  <c r="I153" i="1"/>
  <c r="O153" i="1"/>
  <c r="I158" i="1"/>
  <c r="Q157" i="1" s="1"/>
  <c r="I157" i="1" s="1"/>
  <c r="Q162" i="1"/>
  <c r="I162" i="1" s="1"/>
  <c r="I163" i="1"/>
  <c r="O163" i="1" s="1"/>
  <c r="R162" i="1" s="1"/>
  <c r="O162" i="1" s="1"/>
  <c r="I168" i="1"/>
  <c r="Q167" i="1" s="1"/>
  <c r="I167" i="1" s="1"/>
  <c r="O168" i="1"/>
  <c r="R167" i="1" s="1"/>
  <c r="O167" i="1" s="1"/>
  <c r="I173" i="1"/>
  <c r="O173" i="1" s="1"/>
  <c r="I177" i="1"/>
  <c r="Q172" i="1" s="1"/>
  <c r="I172" i="1" s="1"/>
  <c r="O177" i="1"/>
  <c r="I182" i="1"/>
  <c r="O182" i="1" s="1"/>
  <c r="I186" i="1"/>
  <c r="O186" i="1"/>
  <c r="I190" i="1"/>
  <c r="O190" i="1" s="1"/>
  <c r="I194" i="1"/>
  <c r="O194" i="1"/>
  <c r="I202" i="1"/>
  <c r="O202" i="1" s="1"/>
  <c r="I206" i="1"/>
  <c r="O206" i="1"/>
  <c r="I210" i="1"/>
  <c r="O210" i="1" s="1"/>
  <c r="I214" i="1"/>
  <c r="O214" i="1"/>
  <c r="I218" i="1"/>
  <c r="O218" i="1" s="1"/>
  <c r="I222" i="1"/>
  <c r="O222" i="1"/>
  <c r="I226" i="1"/>
  <c r="O226" i="1" s="1"/>
  <c r="I230" i="1"/>
  <c r="O230" i="1"/>
  <c r="I234" i="1"/>
  <c r="O234" i="1" s="1"/>
  <c r="I238" i="1"/>
  <c r="O238" i="1"/>
  <c r="I242" i="1"/>
  <c r="O242" i="1" s="1"/>
  <c r="I246" i="1"/>
  <c r="O246" i="1"/>
  <c r="I250" i="1"/>
  <c r="O250" i="1" s="1"/>
  <c r="I254" i="1"/>
  <c r="O254" i="1"/>
  <c r="I258" i="1"/>
  <c r="O258" i="1" s="1"/>
  <c r="I262" i="1"/>
  <c r="O262" i="1"/>
  <c r="I267" i="1"/>
  <c r="Q266" i="1" s="1"/>
  <c r="I266" i="1" s="1"/>
  <c r="O267" i="1"/>
  <c r="R266" i="1" s="1"/>
  <c r="O266" i="1" s="1"/>
  <c r="R8" i="1" l="1"/>
  <c r="O8" i="1" s="1"/>
  <c r="R181" i="1"/>
  <c r="O181" i="1" s="1"/>
  <c r="R172" i="1"/>
  <c r="O172" i="1" s="1"/>
  <c r="Q181" i="1"/>
  <c r="I181" i="1" s="1"/>
  <c r="O158" i="1"/>
  <c r="R157" i="1" s="1"/>
  <c r="O157" i="1" s="1"/>
  <c r="Q136" i="1"/>
  <c r="I136" i="1" s="1"/>
  <c r="Q111" i="1"/>
  <c r="I111" i="1" s="1"/>
  <c r="Q94" i="1"/>
  <c r="I94" i="1" s="1"/>
  <c r="Q77" i="1"/>
  <c r="I77" i="1" s="1"/>
  <c r="Q8" i="1"/>
  <c r="I8" i="1" s="1"/>
  <c r="O2" i="1"/>
  <c r="I3" i="1"/>
</calcChain>
</file>

<file path=xl/sharedStrings.xml><?xml version="1.0" encoding="utf-8"?>
<sst xmlns="http://schemas.openxmlformats.org/spreadsheetml/2006/main" count="888" uniqueCount="343">
  <si>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</si>
  <si>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TS</t>
  </si>
  <si>
    <t>výkopová zemina  
odkopávky, zřízení stupňů   934*1.9  t/m3=1 774,600 [A] 
šachtičky   16.159*1.9=30,702 [B] 
rýhy   103.125*1.9=195,938 [C] 
Celkem: A+B+C=2 001,240 [D]</t>
  </si>
  <si>
    <t>VV</t>
  </si>
  <si>
    <t>POPLATKY ZA LIKVIDACŮ ODPADŮ NEKONTAMINOVANÝCH - 17 05 04  VYTĚŽENÉ ZEMINY A HORNINY -  I. TŘÍDA TĚŽITELNOSTI</t>
  </si>
  <si>
    <t>PP</t>
  </si>
  <si>
    <t>1</t>
  </si>
  <si>
    <t>T</t>
  </si>
  <si>
    <t/>
  </si>
  <si>
    <t>015111</t>
  </si>
  <si>
    <t>62</t>
  </si>
  <si>
    <t>P</t>
  </si>
  <si>
    <t>Ostatní</t>
  </si>
  <si>
    <t>OST</t>
  </si>
  <si>
    <t>SD</t>
  </si>
  <si>
    <t>Položka zahrnuje:  - montáž, osazení a dodávku kompletního zařízení, předepsaného zadávací dokumentací  - mimostavništní a vnitrostaveništní dopravu  - nezbytné zemní práce a základové konstrukce  - předepsanou povrchovou úpravu (nátěry a pod.)  Pozn.: materiál uvedený v textu představuje rozhodující podíl ve výrobku</t>
  </si>
  <si>
    <t>MOBILIÁŘ - BOX /NÁDOBA/ NA POSYPOVÝ MATERIÁL</t>
  </si>
  <si>
    <t>KUS</t>
  </si>
  <si>
    <t>R93798</t>
  </si>
  <si>
    <t>61</t>
  </si>
  <si>
    <t>1. Položka obsahuje:   – dodání a osazení sloupku v příslušném provedení včetně základu nebo patky a zemních prací   – protikorozní úpravu, není-li tato provedena již z výroby nebo daná vlastnostmi použitého materiálu  2. Položka neobsahuje:   X  3. Způsob měření:  Udává se počet kusů kompletní konstrukce nebo práce.</t>
  </si>
  <si>
    <t>příl.11 
pol.3 a 4, pro tabule s označením kolejí a sektoru   4+4 ks=8,000 [A]</t>
  </si>
  <si>
    <t>SLOUPEK S KONZOLOU DN 70 PRO NÁVĚST KOTVENÝ DO ZÁKLADU ŠROUBY  
1. Položka obsahuje:  
 – dodání a osazení sloupku v příslušném provedení s konzolou  
 – sloupek opatřen víčkem  
 – protikorozní úpravu, není-li tato provedena již z výroby nebo daná vlastnostmi použitého materiálu  
 – kotvení sloupků, t.j. kotevní desky, šrouby, vrty a zálivku, pokud zadávací dokumentace nestanoví jinak  
případné nivelační hmoty pod kotevní desky</t>
  </si>
  <si>
    <t>SLOUPEK S KONZOLOU DN 70 PRO NÁVĚST KOTVENÝ DO ZÁKLADU ŠROUBY</t>
  </si>
  <si>
    <t>R9238214</t>
  </si>
  <si>
    <t>60</t>
  </si>
  <si>
    <t>příl.11 
pol.1   (3+3)*3=18,000 [A] 
pol.1a   (2+2)*3=12,000 [B] 
pol.2, tabule na nástupišti   (1+1)*2ks=4,000 [C] 
 pol.5 a 6, tabule na přístup.cestě   (1+1)*1ks=2,000 [D] 
pol.7, tabule na přístup.cestě   1ks=1,000 [E] 
Celkem: A+B+C+D+E=37,000 [F]</t>
  </si>
  <si>
    <t>SLOUPEK DN 70 PRO NÁVĚST KOTVENÝ DO ZÁKLADU ŠROUBY  
1. Položka obsahuje:  
 – dodání a osazení sloupku v příslušném provedení  
 – sloupek opatřen víčkem  
 – protikorozní úpravu, není-li tato provedena již z výroby nebo daná vlastnostmi použitého materiálu  
 – kotvení sloupků, t.j. kotevní desky, šrouby, vrty a zálivku, pokud zadávací dokumentace nestanoví jinak  
případné nivelační hmoty pod kotevní desky</t>
  </si>
  <si>
    <t>SLOUPEK DN 70 PRO NÁVĚST KOTVENÝ DO ZÁKLADU ŠROUBY</t>
  </si>
  <si>
    <t>R9238211</t>
  </si>
  <si>
    <t>59</t>
  </si>
  <si>
    <t>1. Položka obsahuje:   – dodávku a montáž návěsti v příslušném provedení na sloupek, popř. jinou podpůrnou konstrukci včetně upevňovacího a pomocného materiálu   – protikorozní úpravu, není-li tato provedena již z výroby nebo daná vlastnostmi použitého materiálu   – odrazky nebo retroreflexní fólie  2. Položka neobsahuje:   – nosnou konstrukci, např. sloupek, konzolu apod. včetně základu a zemních prácí  3. Způsob měření:  Udává se počet kusů kompletní konstrukce nebo práce.</t>
  </si>
  <si>
    <t>příl.11 
pol. .11 a 15   1+1=2,000 [A]</t>
  </si>
  <si>
    <t>TABULE VELIKOSTI 640X240 MM "OZNAČENÍ BEZBARIEROVÝ VÝCHOD"</t>
  </si>
  <si>
    <t>R9237614</t>
  </si>
  <si>
    <t>58</t>
  </si>
  <si>
    <t>příl.11 
pol. 10 a 14   1+1=2,000 [A]</t>
  </si>
  <si>
    <t>TABULE VELIKOSTI 640X240 MM "OZNAČENÍ SCHODY - VÝCHOD"</t>
  </si>
  <si>
    <t>R9237613</t>
  </si>
  <si>
    <t>57</t>
  </si>
  <si>
    <t>příl.11 
pol. 9 a 13   1+1=2,000 [A]</t>
  </si>
  <si>
    <t>TABULE VELIKOSTI 440X240 MM "OZNAČENÍ BEZBARIEROVÉ CESTY"</t>
  </si>
  <si>
    <t>R9237612</t>
  </si>
  <si>
    <t>56</t>
  </si>
  <si>
    <t>příl.11 
 pol.8, 12   1+1=2,000 [A]</t>
  </si>
  <si>
    <t>TABULE VELIKOSTI 440X240 MM "OZNAČENÍ SCHODŮ"</t>
  </si>
  <si>
    <t>R9237611</t>
  </si>
  <si>
    <t>55</t>
  </si>
  <si>
    <t>příl.11 
pol.3, tabule na nástupišti (z obou stran)   4*2=8,000 [A] 
pol.4, tabule na nástupišti (z obou stran)   4*2=8,000 [B] 
Celkem: A+B=16,000 [C]</t>
  </si>
  <si>
    <t>TABULE VELIKOSTI 550X340 MM "ČÍSLO KOLEJE A SEKTORU" V RÁMEČKU (NA OCELOVÉM SLOUPKU, KONZOLE)</t>
  </si>
  <si>
    <t>R9237411</t>
  </si>
  <si>
    <t>54</t>
  </si>
  <si>
    <t>příl.11, pol.7   1=1,000 [A]</t>
  </si>
  <si>
    <t>TABULE VELIKOSTI 960X395 MM "OZNAČENÍ SMĚRŮ" (NA OCELOVÝCH SLOUPCÍCH)</t>
  </si>
  <si>
    <t>R9237312</t>
  </si>
  <si>
    <t>53</t>
  </si>
  <si>
    <t>příl.11, pol.5   1=1,000 [A] 
příl.11, pol.6   1=1,000 [B] 
Celkem: A+B=2,000 [C]</t>
  </si>
  <si>
    <t>TABULE VELIKOSTI 1320X480 MM "OZNAČENÍ SMĚRU A ČÍSLA KOLEJE" (NA OCELOVÝCH SLOUPCÍCH)</t>
  </si>
  <si>
    <t>R9237311</t>
  </si>
  <si>
    <t>52</t>
  </si>
  <si>
    <t>příl.11, pol.2, tabule na nástupišti   1+1=2,000 [A]</t>
  </si>
  <si>
    <t>TABULE VELIKOSTI 1680X462 MM "OZNAČENÍ SMĚRŮ" (NA OCELOVÝCH SLOUPCÍCH)</t>
  </si>
  <si>
    <t>R923731</t>
  </si>
  <si>
    <t>51</t>
  </si>
  <si>
    <t>příl.11, pol.16   2+2=4,000 [A]</t>
  </si>
  <si>
    <t>TABULE VELIKOSTI 240X240 MM "PRŮCHOD PRO PĚŠÍ ZAKÁZÁN!"</t>
  </si>
  <si>
    <t>R923721</t>
  </si>
  <si>
    <t>50</t>
  </si>
  <si>
    <t>příl.11, pol.1, tabule na nástupišti   3+3=6,000 [A] 
pol.1a, tabule na vjezdech   2+2=4,000 [B] 
Celkem: A+B=10,000 [C]</t>
  </si>
  <si>
    <t>TABULE VELIKOSTI 2960X600 MM "NÁZEV STANICE" (NA OCELOVÝCH SLOUPCÍCH)</t>
  </si>
  <si>
    <t>R9237111</t>
  </si>
  <si>
    <t>49</t>
  </si>
  <si>
    <t>položka zahrnuje:  -dodávku a uložení dílců žlabu z předepsaného materiálu předepsaných rozměrů včetně mříže  - spárování, úpravy vtoku a výtoku  - nezahrnuje nutné zemní práce, předepsané lože, obetonování  - měří se v metrech běžných délky osy žlabu, odečítají se čistící kusy a vpustě</t>
  </si>
  <si>
    <t>nástupiště č.1   17.5=17,500 [A] 
nástupiště č.2   17.5=17,500 [B] 
Celkem: A+B=35,000 [C]</t>
  </si>
  <si>
    <t>ŽLABY Z DÍLCŮ Z POLYMERBETONU SVĚTLÉ ŠÍŘKY DO 100MM VČETNĚ MŘÍŽÍ</t>
  </si>
  <si>
    <t>m</t>
  </si>
  <si>
    <t>93541</t>
  </si>
  <si>
    <t>48</t>
  </si>
  <si>
    <t>doložení (pokračování) pásu k v prefě vyznačenému signálnímu pásu na konzolové desce 
nástupiště č.1   (0.2*0.80)*2=0,320 [A] 
nástupiště č.2   (0.2*0.80)*2=0,320 [B] 
Celkem: A+B=0,640 [C]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</si>
  <si>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plocha v metrech čtverečných.</t>
  </si>
  <si>
    <t>m2</t>
  </si>
  <si>
    <t>NÁSTUPIŠTĚ - SIGNÁLNÍ PÁS Z DLAŽDIC S RELIÉFNÍM POVRCHEM</t>
  </si>
  <si>
    <t>924914</t>
  </si>
  <si>
    <t>47</t>
  </si>
  <si>
    <t>170+170=340,000 [A]</t>
  </si>
  <si>
    <t>1. Položka obsahuje:  
 – příprava a očištění podkladu  
 – dodání a aplikace nátěrové hmoty  
2. Položka neobsahuje:  
 X  
3. Způsob měření:  
Měří se metr délkový.</t>
  </si>
  <si>
    <t>NÁSTUPIŠTĚ - OPTICKÉ ZNAČENÍ NÁTĚREM ŠÍŘKY 0,15 M, ODSTÍN ŽLUTÁ 6200</t>
  </si>
  <si>
    <t>924913</t>
  </si>
  <si>
    <t>46</t>
  </si>
  <si>
    <t>nástupiště č.1   (2.2*0.4)+(1.8*0.4)=1,600 [A] 
nástupiště č.2   (2.2*0.4)+(1.8*0.4)=1,600 [B] 
Celkem: A+B=3,200 [C]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</si>
  <si>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</si>
  <si>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NÁSTUPIŠTĚ - VAROVNÝ PÁS ŠÍŘKY 0,40 M Z DLAŽDIC S RELIEFNÍM POVRCHEM</t>
  </si>
  <si>
    <t>924912</t>
  </si>
  <si>
    <t>45</t>
  </si>
  <si>
    <t>1. Položka obsahuje:   – dodávku veškerých prvků a částí daného typu nástupiště dle odpovídajících vzorových listů a TKP včetně výplňových desek   – zřízení nástupiště SUDOP na požadovanou osovou vzdálenost kolejí i výšku nástupní hrany nad TK   – slepá zakončení nástupiště   – příplatky za ztížené podmínky při práci v kolejišti, např. za překážky na straně koleje ap.  2. Položka neobsahuje:   – zemní práce, tj. odkopávky, hloubení rýh, násypy, zásypy ad.   – náklady na zřízení zpevněné plochy nástupiště vyjma konzolových desek, např. ze zámkové dlažby, asfaltu ap. včetně konstrukčních vrstev   – jiná zakončení nástupiště, např. schůdky apod.   – zábradlí, osvětlení, přístřešky, mobiliář nástupiště, orientační a informační systém, kamerový systém, přístupové komunikace ap.  3. Způsob měření:  Měří se vždy délka nástupní hrany nástupiště podél přilehlé koleje v metrech délkových, a to i u oboustranných nástupišť.</t>
  </si>
  <si>
    <t>nástupiště č.1   170=170,000 [A] 
nástupiště č.2   170=170,000 [B] 
Celkem: A+B=340,000 [C]</t>
  </si>
  <si>
    <t>NÁSTUPIŠTĚ SUDOP PŘES 500 MM S U 95, ZADNÍ HRANA NA OPĚŘE Z DRTI S KONZOLOVÝMI DESKAMI 230</t>
  </si>
  <si>
    <t>924365</t>
  </si>
  <si>
    <t>44</t>
  </si>
  <si>
    <t>Položka zahrnuje:  dodání a pokládku betonových obrubníků o rozměrech předepsaných zadávací dokumentací  betonové lože i boční betonovou opěrku.</t>
  </si>
  <si>
    <t>nástupiště č.1   126+3+1.9+11.9+40.5+50.8+45.1+40.5+1+31=351,700 [A] 
nástupiště č.2   103.3+54+70.2+41.4+20+22 =310,900 [B] 
Celkem: A+B=662,600 [C]</t>
  </si>
  <si>
    <t>SILNIČNÍ A CHODNÍKOVÉ OBRUBY Z BETONOVÝCH OBRUBNÍKŮ ŠÍŘ 100MM</t>
  </si>
  <si>
    <t>917223</t>
  </si>
  <si>
    <t>43</t>
  </si>
  <si>
    <t>Položka zahrnuje:  dodání a pokládku betonových palisád o rozměrech předepsaných zadávací dokumentací  betonové lože i boční betonovou opěrku.</t>
  </si>
  <si>
    <t>příl.10, tabulka   0.2*0.175*(0.60*6+0.80*4+1.0*4+1.2*4)=0,546 [A]</t>
  </si>
  <si>
    <t>OBRUBY Z BETONOVÝCH PALISÁD</t>
  </si>
  <si>
    <t>M3</t>
  </si>
  <si>
    <t>91710</t>
  </si>
  <si>
    <t>42</t>
  </si>
  <si>
    <t>Ostatní konstrukce a práce-bourání</t>
  </si>
  <si>
    <t>9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</si>
  <si>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</t>
  </si>
  <si>
    <t>PVC potrubí pod mezipodestami na chodnících   (0.5*0.75-3.14*0.20^2/4)*3.2*2=2,199 [A]</t>
  </si>
  <si>
    <t>OBETONOVÁNÍ POTRUBÍ Z PROSTÉHO BETONU DO C16/20</t>
  </si>
  <si>
    <t>899523</t>
  </si>
  <si>
    <t>41</t>
  </si>
  <si>
    <t>položky pro zhotovení potrubí platí bez ohledu na sklon  zahrnuje:  - výrobní dokumentaci (včetně technologického předpisu)  - dodání veškerého trubního a pomocného materiálu (trouby, trubky, tvarovky, spojovací a těsnící materiál a pod.), podpěrných, závěsných a upevňovacích prvků, včetně potřebných úprav  - úprava a příprava podkladu a podpěr, očištění a ošetření podkladu a podpěr  - zřízení plně funkčního potrubí, kompletní soustavy, podle příslušného technologického předpisu  - zřízení potrubí i jednotlivých částí po etapách, včetně pracovních spar a spojů, pracovního zaslepení konců a pod.  - úprava prostupů, průchodů šachtami a komorami, okolí podpěr a vyústění, zaústění, napojení, vyvedení a upevnění odpad. výustí  - ochrana potrubí nátěrem (vč. úpravy povrchu), případně izolací, nejsou-li tyto práce předmětem jiné položky  - úprava, očištění a ošetření prostoru kolem potrubí  - položky platí pro práce prováděné v prostoru zapaženém i nezapaženém a i v kolektorech, chráničkách  - položky zahrnují i práce spojené s nutnými obtoky, převáděním a čerpáním vody  nezahrnuje zkoušky vodotěsnosti a televizní prohlídku</t>
  </si>
  <si>
    <t>PVC trubka;převedení vody ze žlabů a pod chodníky   12.5+3.2+16.5+3.2=35,400 [A]</t>
  </si>
  <si>
    <t>POTRUBÍ Z TRUB PLASTOVÝCH ODPADNÍCH DN DO 200MM</t>
  </si>
  <si>
    <t>87434</t>
  </si>
  <si>
    <t>40</t>
  </si>
  <si>
    <t>Rúrové vedenie</t>
  </si>
  <si>
    <t>8</t>
  </si>
  <si>
    <t>- Položka zahrnuje veškerý materiál, výrobky a polotovary, včetně mimostaveništní a vnitrostaveništní dopravy (rovněž přesuny), včetně naložení a složení,případně s uložením.</t>
  </si>
  <si>
    <t>příl.11, pol.17   1+1=2,000 [A]</t>
  </si>
  <si>
    <t>SAMOLEPÍCÍ FÓLIE S PIKTOGRAMEM "KOUŘENÍ ZAKÁZÁNO!"  VELIKOSTI 240X240 MM  
- Položka zahrnuje veškerý materiál, výrobky a polotovary, včetně mimostaveništní a vnitrostaveništní dopravy (rovněž přesuny), včetně naložení a složení,případně s uložením.</t>
  </si>
  <si>
    <t>SAMOLEPÍCÍ FÓLIE S PIKTOGRAMEM "KOUŘENÍ ZAKÁZÁNO!"  VELIKOSTI 240X240 MM</t>
  </si>
  <si>
    <t>R78446</t>
  </si>
  <si>
    <t>39</t>
  </si>
  <si>
    <t>Maľby</t>
  </si>
  <si>
    <t>784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</si>
  <si>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</si>
  <si>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sloupky infor. systému, příl.11 
pol.1, zarážka pro hůl   (3+3)*(2*1.110*0.10*0.005)*7850/1000=0,052 [A] 
pol.2, zarážka pro hůl   2*(1.170*0.10*0.005)*7850/1000=0,009 [B] 
Celkem: A+B=0,061 [C]</t>
  </si>
  <si>
    <t>OSTATNÍ KOVOVÉ DOPLŇK KONSTRUKCE</t>
  </si>
  <si>
    <t>76799</t>
  </si>
  <si>
    <t>38</t>
  </si>
  <si>
    <t>Konštrukcie doplnkové kovové</t>
  </si>
  <si>
    <t>767</t>
  </si>
  <si>
    <t>položka zahrnuje:  - dodání předepsaného izolačního materiálu  - očištění a ošetření podkladu, zadávací dokumentace může zahrnout i případné vyspravení  - zřízení izolace jako kompletního povlaku, případně komplet. soustavy nebo systému podle příslušného technolog. předpisu  - zřízení izolace i jednotlivých vrstev po etapách, včetně pracovních spár a spojů  - úprava u okrajů, rohů, hran, dilatačních i pracovních spojů, kotev, obrubníků, dilatačních zařízení, odvodnění, otvorů, neizolovaných míst a pod.  - zajištění odvodnění povrchu izolace, včetně odvodnění nejnižších míst, pokud dokumentace pro zadání stavby nestanoví jinak  - ochrana izolace do doby zřízení definitivní ochranné vrstvy nebo konstrukce  - úprava, očištění a ošetření prostoru kolem izolace  - provedení požadovaných zkoušek  - nezahrnuje ochranné vrstvy, např. geotextilii</t>
  </si>
  <si>
    <t>impregnace povrchů proti vlhkosti nástupištních dílců proti vlhkosti    790=790,000 [A]</t>
  </si>
  <si>
    <t>IZOLACE BĚŽNÝCH KONSTRUKCÍ PROTI ZEMNÍ VLHKOSTI ASFALTOVÝMI NÁTĚRY</t>
  </si>
  <si>
    <t>711111</t>
  </si>
  <si>
    <t>37</t>
  </si>
  <si>
    <t>Izolace proti vodě, vlhkosti a plynům</t>
  </si>
  <si>
    <t>711</t>
  </si>
  <si>
    <t>nástupiště č.1   0.2*170+5.1+18.8=57,900 [A] 
nástupiště č.2   0.2*170+5.1+18.8=57,900 [B] 
zámková dlažba k technolog.domečku   1.3*3.7+1.5*1.7=7,360 [C] 
Celkem: A+B+C=123,160 [D]</t>
  </si>
  <si>
    <t>Technická specifikace: 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</si>
  <si>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KRYTY Z BETON DLAŽDIC SE ZÁMKEM ŠEDÝCH TL 60MM DO LOŽE Z KAM</t>
  </si>
  <si>
    <t>582611</t>
  </si>
  <si>
    <t>36</t>
  </si>
  <si>
    <t>- dodání směsi v požadované kvalitě  - očištění podkladu  - uložení směsi dle předepsaného technologického předpisu, zhutnění vrstvy v předepsané tloušťce  - zřízení vrstvy bez rozlišení šířky, pokládání vrstvy po etapách, včetně pracovních spar a spojů  - úpravu napojení, ukončení podél obrubníků, dilatačních zařízení, odvodňovacích proužků, odvodňovačů, vpustí, šachet a pod.  - nezahrnuje postřiky, nátěry  - nezahrnuje těsnění podél obrubníků, dilatačních zařízení, odvodňovacích proužků, odvodňovačů, vpustí, šachet a pod.</t>
  </si>
  <si>
    <t>chodník   562=562,000 [A]</t>
  </si>
  <si>
    <t>ASFALTOVÝ BETON PRO OBRUSNÉ VRSTVY ACO 11</t>
  </si>
  <si>
    <t>574A03</t>
  </si>
  <si>
    <t>35</t>
  </si>
  <si>
    <t>- dodání recyklátu v požadované kvalitě  - očištění podkladu  - uložení recyklátu dle předepsaného technologického předpisu, zhutnění vrstvy v předepsané tloušťce  - zřízení vrstvy bez rozlišení šířky, pokládání vrstvy po etapách, včetně pracovních spar a spojů  - úpravu napojení, ukončení   - nezahrnuje postřiky, nátěry</t>
  </si>
  <si>
    <t>pod asf. chodník, tl.60mm  (výměry-projektant)   562=562,000 [A]</t>
  </si>
  <si>
    <t>VOZOVKOVÉ VRSTVY Z RECYKLOVANÉHO MATERIÁLU TL DO 100MM</t>
  </si>
  <si>
    <t>56362</t>
  </si>
  <si>
    <t>34</t>
  </si>
  <si>
    <t>- dodání kameniva předepsané kvality a zrnitosti  - rozprostření a zhutnění vrstvy v předepsané tloušťce  - zřízení vrstvy bez rozlišení šířky, pokládání vrstvy po etapách  - nezahrnuje postřiky, nátěry</t>
  </si>
  <si>
    <t>pod konzolové desky (plocha nástupiště)   (2.3-0.80)*(170+170)=510,000 [A] 
zámková dlažba na nástupištích   (0.2*170+5.1+18.8)*2=115,800 [B] 
zámková dlažba k technolog.domečku   1.3*3.7+1.5*1.7=7,360 [C] 
varovný pás z dlaždic   3.20=3,200 [D] 
signální pás z dlaždic   0.64=0,640 [E] 
asf. chodník   562=562,000 [F] 
Celkem: A+B+C+D+E+F=1 199,000 [G]</t>
  </si>
  <si>
    <t>VOZOVKOVÉ VRSTVY ZE ŠTĚRKODRTI TL. DO 150MM</t>
  </si>
  <si>
    <t>56333</t>
  </si>
  <si>
    <t>33</t>
  </si>
  <si>
    <t>komunikace  (výměry-projektant)   669=669,000 [A]</t>
  </si>
  <si>
    <t>VOZOVKOVÉ VRSTVY ZE ŠTĚRKODRTI TL. DO 100MM</t>
  </si>
  <si>
    <t>56332</t>
  </si>
  <si>
    <t>32</t>
  </si>
  <si>
    <t>Komunikácie</t>
  </si>
  <si>
    <t>5</t>
  </si>
  <si>
    <t>položka zahrnuje:  - dodání cementové malty předepsané kvality a její rozprostření v předepsané tloušťce a v předepsaném tvaru</t>
  </si>
  <si>
    <t>pod přefabrikáty   (0.0056*170)*2=1,904 [A]</t>
  </si>
  <si>
    <t>VYROVNÁVACÍ A SPÁD VRSTVY Z MALTY CEMENT</t>
  </si>
  <si>
    <t>45745</t>
  </si>
  <si>
    <t>31</t>
  </si>
  <si>
    <t>položka zahrnuje dodávku předepsaného kameniva, mimostaveništní a vnitrostaveništní dopravu a jeho uložení  není-li v zadávací dokumentaci uvedeno jinak, jedná se o nakupovaný materiál</t>
  </si>
  <si>
    <t>pod PVC potrubí   1.0*0.15*(12.5+16.5)=4,350 [A] 
pod betonové zídky   0.4+0.4=0,800 [B] 
Celkem: A+B=5,150 [C]</t>
  </si>
  <si>
    <t>PODKLADNÍ A VÝPLŇOVÉ VRSTVY Z KAMENIVA TĚŽENÉHO</t>
  </si>
  <si>
    <t>45157</t>
  </si>
  <si>
    <t>30</t>
  </si>
  <si>
    <t>podsyp pod bet. patky zábradlí 
nástupiště č.1   0.3*0.3*0.1*16=0,144 [A] 
nástupiště č.2   0.3*0.3*0.1*79=0,711 [B] 
podsyp pod základy sloupků infor. systému 
pol.1a   (3.14*0.6^2/4*0.1)*(2+2)*3=0,339 [C] 
pol.5 a 6   (3.14*0.6^2/4*0.10)*(1+1)=0,057 [D] 
pol.7   (3.14*0.6^2/4*0.10)*1=0,028 [E] 
Celkem: A+B+C+D+E=1,279 [F]</t>
  </si>
  <si>
    <t>Technická specifikace: položka zahrnuje dodávku předepsaného kameniva, mimostaveništní a vnitrostaveništní dopravu a jeho uložení  
není-li v zadávací dokumentaci uvedeno jinak, jedná se o nakupovaný materiál</t>
  </si>
  <si>
    <t>PODKLADNÍ A VÝPLŇOVÉ VRSTVY Z KAMENIVA DRCENÉHO</t>
  </si>
  <si>
    <t>45152</t>
  </si>
  <si>
    <t>29</t>
  </si>
  <si>
    <t>pro schody k technolog. domečku   0.5*1.5=0,750 [A]</t>
  </si>
  <si>
    <t>PODKLADNÍ A VÝPLŇOVÉ VRSTVY Z PROSTÉHO BETONU C16/20</t>
  </si>
  <si>
    <t>451313</t>
  </si>
  <si>
    <t>28</t>
  </si>
  <si>
    <t>pod schody z tvárnic Tischer 
nástupiště č.1   0.4*1*2=0,800 [A] 
nástupiště č.2   0.4*1*2=0,800 [B] 
pod liniový žlab 
nástupiště č.1   0.35=0,350 [C] 
nástupiště č.1   0.35=0,350 [D] 
pod úložné bloky 
nástupiště č.1   0.02*170=3,400 [E] 
nástupiště č.2   0.02*170=3,400 [F] 
Celkem: A+B+C+D+E+F=9,100 [G]</t>
  </si>
  <si>
    <t>PODKLADNÍ A VÝPLŇOVÉ VRSTVY Z PROSTÉHO BETONU C12/15</t>
  </si>
  <si>
    <t>451312</t>
  </si>
  <si>
    <t>27</t>
  </si>
  <si>
    <t>- dodání dílce požadovaného tvaru a vlastností, jeho skladování, doprava a osazení do definitivní polohy, včetně komplexní technologie výroby a montáže dílců, ošetření a ochrana dílců,  - u dílců železobetonových a předpjatých veškerá výztuž, případně i tuhé kovové prvky a závěsná oka,  - úpravy a zařízení pro uložení a transport dílce,  - veškeré požadované úpravy dílců, včetně doplňkových konstrukcí a vybavení,  - sestavení dílce na stavbě včetně montážních zařízení, plošin a prahů a pod.,  - výplň, těsnění a tmelení spár a spojů,  - očištění a ošetření úložných ploch,  - zednické výpomoce pro montáž dílců,  - označení dílce výrobním štítkem nebo jiným způsobem,  - úpravy dílce pro dodržení požadované přesnosti jeho osazení, včetně případných měření,  - veškerá zařízení pro zajištění stability v každém okamžiku,  - další práce dané případně specifikací k příslušnému prefabrik. dílci (úprava pohledových ploch, příp. rubových ploch, osazení měřících zařízení, zkoušení a měření dílců a pod.).</t>
  </si>
  <si>
    <t>služební schody (napr. nástupištní tvárnice Tischer) 
(6+6) ks * 0.0619=0,743 [A] 
schody k technolog.domečku: 
4*(0.35*0.15*0.80)=0,168 [B] 
Celkem: A+B=0,911 [C]</t>
  </si>
  <si>
    <t>SCHODIŠŤOVÉ STUPNĚ, Z DÍLCŮ ŽELEZOBETON DO C25/30</t>
  </si>
  <si>
    <t>434124</t>
  </si>
  <si>
    <t>26</t>
  </si>
  <si>
    <t>Vodorovné konštrukcie</t>
  </si>
  <si>
    <t>4</t>
  </si>
  <si>
    <t>- dílenská dokumentace, včetně technologického předpisu spojování,  - dodání materiálu v požadované kvalitě a výroba konstrukce (včetně pomůcek, přípravků a prostředků pro výrobu) bez ohledu na náročnost a její hmotnost,  - dodání spojovacího materiálu,  - zřízení montážních a dilatačních spojů, spar, včetně potřebných úprav, vložek, opracování, očištění a ošetření,  - podpěr. konstr. a lešení všech druhů pro montáž konstrukcí i doplňkových, včetně požadovaných otvorů, ochranných a bezpečnostních opatření a základů pro tyto konstrukce a lešení,  - montáž konstrukce na staveništi, včetně montážních prostředků a pomůcek a zednických výpomocí,   - výplň, těsnění a tmelení spar a spojů,  - všechny druhy ocelového kotvení,  - dílenskou přejímku a montážní prohlídku, včetně požadovaných dokladů,  - zřízení kotevních otvorů nebo jam, nejsou-li částí jiné konstrukce,  - osazení kotvení nebo přímo částí konstrukce do podpůrné konstrukce nebo do zeminy,  - výplň kotevních otvorů (příp. podlití patních desek) maltou, betonem nebo jinou speciální hmotou, vyplnění jam zeminou,  - veškeré druhy protikorozní ochrany a nátěry konstrukcí,  - zvláštní spojovací prostředky, rozebíratelnost konstrukce,  - ochranná opatření před účinky bludných proudů  - ochranu před přepětím.</t>
  </si>
  <si>
    <t>nástupiště č.1   145=145,000 [A] 
nástupiště č.2   255=255,000 [B] 
Celkem: A+B=400,000 [C]</t>
  </si>
  <si>
    <t>ZÁBRADLÍ Z DÍLCŮ KOVOVÝCH ŽÁROVĚ STŘÍKANÉ KOVEM S NÁTĚREM</t>
  </si>
  <si>
    <t>R348175</t>
  </si>
  <si>
    <t>25</t>
  </si>
  <si>
    <t>přefabrikovaná deska u služebního schodiště, např. K 145   1.45*0.995*0.097*(2+2)=0,560 [A]</t>
  </si>
  <si>
    <t>STĚNY A PŘÍČKY VÝPLŇ A ODDĚL Z DÍLCŮ ŽELEZOBETON</t>
  </si>
  <si>
    <t>34212</t>
  </si>
  <si>
    <t>24</t>
  </si>
  <si>
    <t>Položka zahrnuje veškerý materiál, výrobky a polotovary, včetně mimostaveništní a vnitrostaveništní dopravy (rovněž přesuny), včetně naložení a složení, případně s uložením  - dodání betonářské výztuže v požadované kvalitě, stříhání, řezání, ohýbání a spojování do všech požadovaných tvarů (vč. armakošů) a uložení s požadovaným zajištěním polohy a krytí výztuže betonem,  - veškeré svary nebo jiné spoje výztuže,  - pomocné konstrukce a práce pro osazení a upevnění výztuže,  - zednické výpomoci pro montáž betonářské výztuže,  - úpravy výztuže pro osazení doplňkových konstrukcí,  - ochranu výztuže do doby jejího zabetonování,  - úpravy výztuže pro zřízení železobetonových kloubů, kotevních prvků, závěsných ok a doplňkových konstrukcí,  - veškerá opatření pro zajištění soudržnosti výztuže a betonu,  - vodivé propojení výztuže, které je součástí ochrany konstrukce proti vlivům bludných proudů, vyvedení do měřících skříní nebo míst pro měření bludných proudů (vlastní měřící skříně se uvádějí položkami SD 74),  - povrchovou antikorozní úpravu výztuže,  - separaci výztuže,  - osazení měřících zařízení a úpravy pro ně,  - osazení měřících skříní nebo míst pro měření bludných proudů.</t>
  </si>
  <si>
    <t>(8.4*2)*7.9*0.001=0,133 [A] 
(9.7*2)*7.9*0.001=0,153 [B] 
Celkem: A+B=0,286 [C]</t>
  </si>
  <si>
    <t>VÝZTUŽ ZDÍ OPĚRNÝCH, ZÁRUBNÍCH, NÁBŘEŽNÍCH Z KARI SÍTÍ</t>
  </si>
  <si>
    <t>327366</t>
  </si>
  <si>
    <t>23</t>
  </si>
  <si>
    <t>ukončovací zídky nástupišť   (výměry-projektant) 
č.1   3=3,000 [A] 
č.2   4=4,000 [B] 
Celkem: A+B=7,000 [C]</t>
  </si>
  <si>
    <t>ZDI OPĚRNÉ, ZÁRUBNÍ, NÁBŘEŽNÍ ZE ŽELEZOVÉHO BETONU DO C30/37</t>
  </si>
  <si>
    <t>327325</t>
  </si>
  <si>
    <t>22</t>
  </si>
  <si>
    <t>Zvislé a kompletné konštrukcie</t>
  </si>
  <si>
    <t>3</t>
  </si>
  <si>
    <t>základy sloupků infor. systému, příl.11 
pol.1   (3.14*0.6^2/4*0.8)*3*(3+3)=4,069 [A] 
pol.1a   (3.14*0.6^2/4*0.8)*3*(2+2)=2,713 [B] 
pol.2   (3.14*0.6^2/4*0.8)*2*(1+1)=0,904 [C] 
pol.3   (3.14*0.6^2/4*0.8)*4=0,904 [D] 
pol.4   (3.14*0.6^2/4*0.8)*4=0,904 [E] 
pol.5 a 6   (3.14*0.6^2/4*0.8)*(1+1)=0,452 [F] 
pol.7   (3.14*0.6^2/4*0.8)*1=0,226 [G] 
Celkem: A+B+C+D+E+F+G=10,172 [H]</t>
  </si>
  <si>
    <t>Technická specifikace: 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</si>
  <si>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ZÁKLADY Z PROSTÉHO BETONU DO C25/30 (B30)</t>
  </si>
  <si>
    <t>272314</t>
  </si>
  <si>
    <t>21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</si>
  <si>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proudů,</t>
  </si>
  <si>
    <t>patky k uložení zábradlí (příl.9) 
nástupiště č.1   0.3*0.3*0.6*16=0,864 [A] 
nástupiště č.2   0.3*0.3*0.6*79=4,266 [B] 
Celkem: A+B=5,130 [C]</t>
  </si>
  <si>
    <t>ZÁKLADY Z PROSTÉHO BETONU DO C16/20</t>
  </si>
  <si>
    <t>272313</t>
  </si>
  <si>
    <t>20</t>
  </si>
  <si>
    <t>položka zahrnuje dodávku předepsané geotextilie, mimostaveništní a vnitrostaveništní dopravu a její uložení včetně potřebných přesahů (nezapočítávají se do výměry)</t>
  </si>
  <si>
    <t>u nástupiště č.1   77.5*2=155,000 [A] 
u nástupiště č.2   98*2=196,000 [B] 
Celkem: A+B=351,000 [C]</t>
  </si>
  <si>
    <t>OPLÁŠTĚNÍ ODVODŇOVACÍCH ŽEBER Z GEOTEXTILIE</t>
  </si>
  <si>
    <t>21197</t>
  </si>
  <si>
    <t>19</t>
  </si>
  <si>
    <t>nástupiště č.1   (0.5*0.75)*78=29,250 [A] 
nástupiště č.2   (0.5*0.75)*109=40,875 [B] 
Celkem: A+B=70,125 [C]</t>
  </si>
  <si>
    <t>SANAČNÍ ŽEBRA Z KAMENIVA</t>
  </si>
  <si>
    <t>21150</t>
  </si>
  <si>
    <t>18</t>
  </si>
  <si>
    <t>Zakladanie</t>
  </si>
  <si>
    <t>2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</si>
  <si>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</si>
  <si>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OŠETŘENÍ ORNICE NA SKLÁDCE</t>
  </si>
  <si>
    <t>18710</t>
  </si>
  <si>
    <t>17</t>
  </si>
  <si>
    <t>Zahrnuje dodání předepsané travní směsi, její výsev na ornici, zalévání, první pokosení, to vše bez ohledu na sklon terénu</t>
  </si>
  <si>
    <t>ZALOŽENÍ TRÁVNÍKU RUČNÍM VÝSEVEM</t>
  </si>
  <si>
    <t>18241</t>
  </si>
  <si>
    <t>16</t>
  </si>
  <si>
    <t>položka zahrnuje:  nutné přemístění ornice z dočasných skládek vzdálených do 50m  rozprostření ornice v předepsané tloušťce ve svahu přes 1:5</t>
  </si>
  <si>
    <t>ROZPROSTŘENÍ ORNICE VE SVAHU V TL DO 0,15M</t>
  </si>
  <si>
    <t>18222</t>
  </si>
  <si>
    <t>15</t>
  </si>
  <si>
    <t>položka zahrnuje:  - kompletní provedení zemní konstrukce včetně nákupu a dopravy materiálu dle zadávací dokumentace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  - zemina vytlačená potrubím o DN do 180mm se od kubatury obsypů neodečítá</t>
  </si>
  <si>
    <t>kanaliz. PVC potrubí   (1.0*0.5-3.14*0.20^2/4)*(12.5+16.5)=13,589 [A]</t>
  </si>
  <si>
    <t>OBSYP POTRUBÍ A OBJEKTŮ Z NAKUPOVANÝCH MATERIÁLŮ</t>
  </si>
  <si>
    <t>17581</t>
  </si>
  <si>
    <t>14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</si>
  <si>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</si>
  <si>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PVC potrubí DN 200'    
nástupiště 1   (1.0*1.0-1.0*0.65)*12.5=4,375 [A] 
nástupiště 2    (1.0*1.0-1.0*0.65)*16.5=5,775 [B] 
Celkem: A+B=10,150 [C]</t>
  </si>
  <si>
    <t>ZÁSYP JAM A RÝH ZEMINOU SE ZHUTNĚNÍM</t>
  </si>
  <si>
    <t>17411</t>
  </si>
  <si>
    <t>13</t>
  </si>
  <si>
    <t>položka zahrnuje:  - kompletní provedení zemní konstrukce do předepsaného tvaru  - ošetření úložiště po celou dobu práce v něm vč. klimatických opatření  - ztížení v okolí vedení, konstrukcí a objektů a jejich dočasné zajištění  - ztížení provádění ve ztížených podmínkách a stísněných prostorech  - ztížené ukládání sypaniny pod vodu  - ukládání po vrstvách a po jiných nutných částech (figurách) vč. dosypávek  - spouštění a nošení materiálu  - úprava, očištění a ochrana podloží a svahů  - svahování, uzavírání povrchů svahů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</si>
  <si>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sejmutá ornice na dočasnou skládku   255=255,000 [A]</t>
  </si>
  <si>
    <t>ULOŽENÍ SYPANINY DO NÁSYPŮ A NA SKLÁDKY BEZ ZHUTNĚNÍ</t>
  </si>
  <si>
    <t>17120</t>
  </si>
  <si>
    <t>12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</si>
  <si>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</si>
  <si>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nástupiště: násyp /zásyp zhutněným nenamrzavým materiálem (výzisk šl z SO 02-17-01) 
(5.5*170)+(5.5*170)=1 870,000 [A] 
pro asf. chodník nenamrzavým materiálem (výzisk šl z SO 02-17-01)  
pro asf. chodník   800=800,000 [B] 
Celkem: A+B=2 670,000 [C]</t>
  </si>
  <si>
    <t>ULOŽENÍ SYPANINY DO NÁSYPŮ SE ZHUTNĚNÍM</t>
  </si>
  <si>
    <t>17110</t>
  </si>
  <si>
    <t>11</t>
  </si>
  <si>
    <t>Položka zahrnuje samostatnou dopravu zeminy. Množství se určí jako součin kubatutry [m3] a požadované vzdálenosti [km].</t>
  </si>
  <si>
    <t>16.159*15=242,385 [A]</t>
  </si>
  <si>
    <t>HLOUBENÍ ŠACHET ZAPAŽ I NEPAŽ TŘ. I - DOPRAVA</t>
  </si>
  <si>
    <t>M3KM</t>
  </si>
  <si>
    <t>13373B</t>
  </si>
  <si>
    <t>10</t>
  </si>
  <si>
    <t>položka zahrnuje:  -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</si>
  <si>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pro bet. patky pro zábradlí 
0.3*0.3*(0.6+0.1)*(16+79)=5,985 [A] 
pro základy sloupků informačního systému (příl.11) 
pol.1    (3.14*0.6^2/4*0.8)*(3+3)*3=4,069 [B] 
pol.1a    (3.14*0.6^2/4*0.8)*(2+2)*3=2,713 [C] 
pol.2    (3.14*0.6^2/4*0.8)*(1+1)*2=0,904 [D] 
pol.3, pol.4    (3.14*0.6^2/4*0.8)*(4+4)=1,809 [E] 
pol.5, 6    (3.14*0.6^2/4*0.8)*(1+1)=0,452 [F] 
pol.7    (3.14*0.6^2/4*0.8)*1=0,226 [G] 
Celkem: A+B+C+D+E+F+G=16,158 [H]</t>
  </si>
  <si>
    <t>HLOUBENÍ ŠACHET ZAPAŽ I NEPAŽ TŘ. I - BEZ DOPRAVY</t>
  </si>
  <si>
    <t>13373A</t>
  </si>
  <si>
    <t>103.125*15=1 546,875 [A]</t>
  </si>
  <si>
    <t>HLOUBENÍ RÝH ŠÍŘ DO 2M PAŽ I NEPAŽ TŘ. I - DOPRAVA</t>
  </si>
  <si>
    <t>13273B</t>
  </si>
  <si>
    <t>nástupiště č.1 
odvodňovací řebro   (0.5*0.75)*78=29,250 [A] 
kanaliz. PVC DN 200   1.0*1.0*12.5+(0.5*0.75)*3.2=13,700 [B] 
nástupiště č.2 
odvodňovací řebro   (0.5*0.75)*109=40,875 [C] 
kanaliz. PVC DN 200   1.0*1.0*16.50+(0.5*0.75)*3.2=17,700 [D] 
pro betonové zídky 
0.8+0.8=1,600 [E] 
Celkem: A+B+C+D+E=103,125 [F]</t>
  </si>
  <si>
    <t>HLOUBENÍ RÝH ŠÍŘ DO 2M PAŽ I NEPAŽ TŘ. I - BEZ DOPRAVY</t>
  </si>
  <si>
    <t>13273A</t>
  </si>
  <si>
    <t>7</t>
  </si>
  <si>
    <t>934*15=14 010,000 [A]</t>
  </si>
  <si>
    <t>ZŘÍZENÍ STUPŇŮ V PODLOŽÍ NÁSYPŮ TŘ. I - DOPRAVA</t>
  </si>
  <si>
    <t>12673B</t>
  </si>
  <si>
    <t>6</t>
  </si>
  <si>
    <t>položka zahrnuje:  -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</si>
  <si>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technická zpráva, bod 6.6 a 6.10   934=934,000 [A]</t>
  </si>
  <si>
    <t>ZŘÍZENÍ STUPŇŮ V PODLOŽÍ NÁSYPŮ TŘ. I - BEZ DOPRAVY</t>
  </si>
  <si>
    <t>12673A</t>
  </si>
  <si>
    <t>do násypů nástupišť   (935+935)*2=3 740,000 [A] 
do násypu pod asf. chodník   800*2=1 600,000 [B] 
ornice z dočasné skládky   255*2=510,000 [C] 
Celkem: A+B+C=5 850,000 [D]</t>
  </si>
  <si>
    <t>VYKOPÁVKY ZE ZEMNÍKŮ A SKLÁDEK TŘ. I - DOPRAVA</t>
  </si>
  <si>
    <t>12573B</t>
  </si>
  <si>
    <t>položka zahrnuje:  -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</si>
  <si>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materiál vytěžený v rámci SO 02-17-01 
do násypů nástupišť   935+935=1 870,000 [A] 
do násypu pod asf. chodník   800=800,000 [B] 
ornice na úpravu svahů 
ornice z dočasné skládky   255=255,000 [C] 
Celkem: A+B+C=2 925,000 [D]</t>
  </si>
  <si>
    <t>VYKOPÁVKY ZE ZEMNÍKŮ A SKLÁDEK TŘ. I - BEZ DOPRAVY</t>
  </si>
  <si>
    <t>12573A</t>
  </si>
  <si>
    <t>na dočasnou skládku   255*2=510,000 [A]</t>
  </si>
  <si>
    <t>SEJMUTÍ ORNICE NEBO LESNÍ PŮDY - DOPRAVA</t>
  </si>
  <si>
    <t>12110B</t>
  </si>
  <si>
    <t>položka zahrnuje sejmutí ornice bez ohledu na tloušťku vrstvy  nezahrnuje uložení na trvalou skládku</t>
  </si>
  <si>
    <t>technická zpráva, bod 6.10  1700*0.15=255,000 [A]</t>
  </si>
  <si>
    <t>SEJMUTÍ ORNICE NEBO LESNÍ PŮDY - BEZ DOPRAVY</t>
  </si>
  <si>
    <t>12110A</t>
  </si>
  <si>
    <t>Zemní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</si>
  <si>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</si>
  <si>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</si>
  <si>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</si>
  <si>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</si>
  <si>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</si>
  <si>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</si>
  <si>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</si>
  <si>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</si>
  <si>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</si>
  <si>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</si>
  <si>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</si>
  <si>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</si>
  <si>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</si>
  <si>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Ostopovice, nástupiště</t>
  </si>
  <si>
    <t>SO 02-16-03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</si>
  <si>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</si>
  <si>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</si>
  <si>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</si>
  <si>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</si>
  <si>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</si>
  <si>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</si>
  <si>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</si>
  <si>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</si>
  <si>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</si>
  <si>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</si>
  <si>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nástupiště č.1  a č.2   2.1+2.1=4,200 [A] 
chodník pod mostem   2.4=2,400 [B]                                                                                                                                         
Celkem: A+B=6,600 [C]</t>
  </si>
  <si>
    <t>SO 02-16-03_a</t>
  </si>
  <si>
    <t>Změna č.1 z 29.10.2019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</si>
</sst>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0" fontId="1" fillId="0" borderId="1" xfId="0" quotePrefix="1" applyFont="1" applyBorder="1" applyAlignment="1">
      <alignment horizontal="left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0" borderId="1" xfId="0" applyFont="1" applyFill="1" applyBorder="1">
      <alignment vertical="center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right" vertical="center"/>
    </xf>
    <xf numFmtId="0" fontId="8" fillId="4" borderId="1" xfId="0" applyFont="1" applyFill="1" applyBorder="1">
      <alignment vertical="center"/>
    </xf>
    <xf numFmtId="0" fontId="8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8" fillId="4" borderId="0" xfId="0" applyFont="1" applyFill="1">
      <alignment vertical="center"/>
    </xf>
    <xf numFmtId="0" fontId="8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0"/>
  <sheetViews>
    <sheetView tabSelected="1" topLeftCell="B1" zoomScaleNormal="100" workbookViewId="0">
      <pane ySplit="7" topLeftCell="A20" activePane="bottomLeft" state="frozen"/>
      <selection pane="bottomLeft" activeCell="H2" sqref="H2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339</v>
      </c>
      <c r="B1" s="24"/>
      <c r="C1" s="24"/>
      <c r="D1" s="24"/>
      <c r="E1" s="24" t="s">
        <v>338</v>
      </c>
      <c r="F1" s="24"/>
      <c r="G1" s="24"/>
      <c r="H1" s="51" t="s">
        <v>342</v>
      </c>
      <c r="I1" s="24"/>
      <c r="P1" t="s">
        <v>221</v>
      </c>
    </row>
    <row r="2" spans="1:18" ht="24.95" customHeight="1" x14ac:dyDescent="0.2">
      <c r="B2" s="24"/>
      <c r="C2" s="24"/>
      <c r="D2" s="24"/>
      <c r="E2" s="27" t="s">
        <v>337</v>
      </c>
      <c r="F2" s="24"/>
      <c r="G2" s="24"/>
      <c r="H2" s="12"/>
      <c r="I2" s="12"/>
      <c r="O2">
        <f>0+O8+O77+O94+O111+O136+O157+O162+O167+O172+O181+O266</f>
        <v>0</v>
      </c>
      <c r="P2" t="s">
        <v>221</v>
      </c>
    </row>
    <row r="3" spans="1:18" ht="15" customHeight="1" x14ac:dyDescent="0.2">
      <c r="A3" t="s">
        <v>336</v>
      </c>
      <c r="B3" s="26" t="s">
        <v>335</v>
      </c>
      <c r="C3" s="47" t="s">
        <v>334</v>
      </c>
      <c r="D3" s="48"/>
      <c r="E3" s="25" t="s">
        <v>333</v>
      </c>
      <c r="F3" s="24"/>
      <c r="G3" s="23"/>
      <c r="H3" s="52" t="s">
        <v>341</v>
      </c>
      <c r="I3" s="22">
        <f>0+I8+I77+I94+I111+I136+I157+I162+I167+I172+I181+I266</f>
        <v>0</v>
      </c>
      <c r="O3" t="s">
        <v>332</v>
      </c>
      <c r="P3" t="s">
        <v>242</v>
      </c>
    </row>
    <row r="4" spans="1:18" ht="15" customHeight="1" x14ac:dyDescent="0.2">
      <c r="A4" t="s">
        <v>331</v>
      </c>
      <c r="B4" s="21" t="s">
        <v>330</v>
      </c>
      <c r="C4" s="49" t="s">
        <v>329</v>
      </c>
      <c r="D4" s="50"/>
      <c r="E4" s="20" t="s">
        <v>328</v>
      </c>
      <c r="F4" s="12"/>
      <c r="G4" s="12"/>
      <c r="H4" s="17"/>
      <c r="I4" s="17"/>
      <c r="O4" t="s">
        <v>327</v>
      </c>
      <c r="P4" t="s">
        <v>242</v>
      </c>
    </row>
    <row r="5" spans="1:18" ht="12.75" customHeight="1" x14ac:dyDescent="0.2">
      <c r="A5" s="46" t="s">
        <v>326</v>
      </c>
      <c r="B5" s="46" t="s">
        <v>325</v>
      </c>
      <c r="C5" s="46" t="s">
        <v>324</v>
      </c>
      <c r="D5" s="46" t="s">
        <v>323</v>
      </c>
      <c r="E5" s="46" t="s">
        <v>322</v>
      </c>
      <c r="F5" s="46" t="s">
        <v>321</v>
      </c>
      <c r="G5" s="46" t="s">
        <v>320</v>
      </c>
      <c r="H5" s="46" t="s">
        <v>319</v>
      </c>
      <c r="I5" s="46"/>
      <c r="O5" t="s">
        <v>318</v>
      </c>
      <c r="P5" t="s">
        <v>242</v>
      </c>
    </row>
    <row r="6" spans="1:18" ht="12.75" customHeight="1" x14ac:dyDescent="0.2">
      <c r="A6" s="46"/>
      <c r="B6" s="46"/>
      <c r="C6" s="46"/>
      <c r="D6" s="46"/>
      <c r="E6" s="46"/>
      <c r="F6" s="46"/>
      <c r="G6" s="46"/>
      <c r="H6" s="19" t="s">
        <v>317</v>
      </c>
      <c r="I6" s="19" t="s">
        <v>316</v>
      </c>
    </row>
    <row r="7" spans="1:18" ht="12.75" customHeight="1" x14ac:dyDescent="0.2">
      <c r="A7" s="19" t="s">
        <v>315</v>
      </c>
      <c r="B7" s="19" t="s">
        <v>6</v>
      </c>
      <c r="C7" s="19" t="s">
        <v>242</v>
      </c>
      <c r="D7" s="19" t="s">
        <v>221</v>
      </c>
      <c r="E7" s="19" t="s">
        <v>201</v>
      </c>
      <c r="F7" s="19" t="s">
        <v>171</v>
      </c>
      <c r="G7" s="19" t="s">
        <v>295</v>
      </c>
      <c r="H7" s="19" t="s">
        <v>111</v>
      </c>
      <c r="I7" s="19" t="s">
        <v>280</v>
      </c>
    </row>
    <row r="8" spans="1:18" ht="12.75" customHeight="1" x14ac:dyDescent="0.2">
      <c r="A8" s="17" t="s">
        <v>14</v>
      </c>
      <c r="B8" s="17"/>
      <c r="C8" s="18" t="s">
        <v>6</v>
      </c>
      <c r="D8" s="17"/>
      <c r="E8" s="13" t="s">
        <v>314</v>
      </c>
      <c r="F8" s="17"/>
      <c r="G8" s="17"/>
      <c r="H8" s="17"/>
      <c r="I8" s="16">
        <f>0+Q8</f>
        <v>0</v>
      </c>
      <c r="O8">
        <f>0+R8</f>
        <v>0</v>
      </c>
      <c r="Q8">
        <f>0+I9+I13+I17+I21+I25+I29+I33+I37+I41+I45+I49+I53+I57+I61+I65+I69+I73</f>
        <v>0</v>
      </c>
      <c r="R8">
        <f>0+O9+O13+O17+O21+O25+O29+O33+O37+O41+O45+O49+O53+O57+O61+O65+O69+O73</f>
        <v>0</v>
      </c>
    </row>
    <row r="9" spans="1:18" x14ac:dyDescent="0.2">
      <c r="A9" s="9" t="s">
        <v>11</v>
      </c>
      <c r="B9" s="10" t="s">
        <v>6</v>
      </c>
      <c r="C9" s="10" t="s">
        <v>313</v>
      </c>
      <c r="D9" s="9" t="s">
        <v>8</v>
      </c>
      <c r="E9" s="8" t="s">
        <v>312</v>
      </c>
      <c r="F9" s="7" t="s">
        <v>107</v>
      </c>
      <c r="G9" s="6">
        <v>255</v>
      </c>
      <c r="H9" s="5">
        <v>0</v>
      </c>
      <c r="I9" s="5">
        <f>ROUND(ROUND(H9,2)*ROUND(G9,3),2)</f>
        <v>0</v>
      </c>
      <c r="O9">
        <f>(I9*15)/100</f>
        <v>0</v>
      </c>
      <c r="P9" t="s">
        <v>6</v>
      </c>
    </row>
    <row r="10" spans="1:18" x14ac:dyDescent="0.2">
      <c r="A10" s="4" t="s">
        <v>5</v>
      </c>
      <c r="E10" s="1" t="s">
        <v>312</v>
      </c>
    </row>
    <row r="11" spans="1:18" x14ac:dyDescent="0.2">
      <c r="A11" s="3" t="s">
        <v>3</v>
      </c>
      <c r="E11" s="2" t="s">
        <v>311</v>
      </c>
    </row>
    <row r="12" spans="1:18" ht="25.5" x14ac:dyDescent="0.2">
      <c r="A12" t="s">
        <v>1</v>
      </c>
      <c r="E12" s="1" t="s">
        <v>310</v>
      </c>
    </row>
    <row r="13" spans="1:18" x14ac:dyDescent="0.2">
      <c r="A13" s="9" t="s">
        <v>11</v>
      </c>
      <c r="B13" s="10" t="s">
        <v>242</v>
      </c>
      <c r="C13" s="10" t="s">
        <v>309</v>
      </c>
      <c r="D13" s="9" t="s">
        <v>8</v>
      </c>
      <c r="E13" s="8" t="s">
        <v>308</v>
      </c>
      <c r="F13" s="7" t="s">
        <v>278</v>
      </c>
      <c r="G13" s="6">
        <v>510</v>
      </c>
      <c r="H13" s="5">
        <v>0</v>
      </c>
      <c r="I13" s="5">
        <f>ROUND(ROUND(H13,2)*ROUND(G13,3),2)</f>
        <v>0</v>
      </c>
      <c r="O13">
        <f>(I13*15)/100</f>
        <v>0</v>
      </c>
      <c r="P13" t="s">
        <v>6</v>
      </c>
    </row>
    <row r="14" spans="1:18" x14ac:dyDescent="0.2">
      <c r="A14" s="4" t="s">
        <v>5</v>
      </c>
      <c r="E14" s="1" t="s">
        <v>308</v>
      </c>
    </row>
    <row r="15" spans="1:18" x14ac:dyDescent="0.2">
      <c r="A15" s="3" t="s">
        <v>3</v>
      </c>
      <c r="E15" s="2" t="s">
        <v>307</v>
      </c>
    </row>
    <row r="16" spans="1:18" ht="25.5" x14ac:dyDescent="0.2">
      <c r="A16" t="s">
        <v>1</v>
      </c>
      <c r="E16" s="1" t="s">
        <v>275</v>
      </c>
    </row>
    <row r="17" spans="1:16" x14ac:dyDescent="0.2">
      <c r="A17" s="9" t="s">
        <v>11</v>
      </c>
      <c r="B17" s="10" t="s">
        <v>221</v>
      </c>
      <c r="C17" s="10" t="s">
        <v>306</v>
      </c>
      <c r="D17" s="9" t="s">
        <v>8</v>
      </c>
      <c r="E17" s="8" t="s">
        <v>305</v>
      </c>
      <c r="F17" s="7" t="s">
        <v>107</v>
      </c>
      <c r="G17" s="6">
        <v>2925</v>
      </c>
      <c r="H17" s="5">
        <v>0</v>
      </c>
      <c r="I17" s="5">
        <f>ROUND(ROUND(H17,2)*ROUND(G17,3),2)</f>
        <v>0</v>
      </c>
      <c r="O17">
        <f>(I17*15)/100</f>
        <v>0</v>
      </c>
      <c r="P17" t="s">
        <v>6</v>
      </c>
    </row>
    <row r="18" spans="1:16" x14ac:dyDescent="0.2">
      <c r="A18" s="4" t="s">
        <v>5</v>
      </c>
      <c r="E18" s="1" t="s">
        <v>305</v>
      </c>
    </row>
    <row r="19" spans="1:16" ht="76.5" x14ac:dyDescent="0.2">
      <c r="A19" s="3" t="s">
        <v>3</v>
      </c>
      <c r="E19" s="2" t="s">
        <v>304</v>
      </c>
    </row>
    <row r="20" spans="1:16" ht="204" x14ac:dyDescent="0.2">
      <c r="A20" t="s">
        <v>1</v>
      </c>
      <c r="E20" s="1" t="s">
        <v>303</v>
      </c>
    </row>
    <row r="21" spans="1:16" x14ac:dyDescent="0.2">
      <c r="A21" s="9" t="s">
        <v>11</v>
      </c>
      <c r="B21" s="10" t="s">
        <v>201</v>
      </c>
      <c r="C21" s="10" t="s">
        <v>302</v>
      </c>
      <c r="D21" s="9" t="s">
        <v>8</v>
      </c>
      <c r="E21" s="8" t="s">
        <v>301</v>
      </c>
      <c r="F21" s="7" t="s">
        <v>278</v>
      </c>
      <c r="G21" s="6">
        <v>5850</v>
      </c>
      <c r="H21" s="5">
        <v>0</v>
      </c>
      <c r="I21" s="5">
        <f>ROUND(ROUND(H21,2)*ROUND(G21,3),2)</f>
        <v>0</v>
      </c>
      <c r="O21">
        <f>(I21*15)/100</f>
        <v>0</v>
      </c>
      <c r="P21" t="s">
        <v>6</v>
      </c>
    </row>
    <row r="22" spans="1:16" x14ac:dyDescent="0.2">
      <c r="A22" s="4" t="s">
        <v>5</v>
      </c>
      <c r="E22" s="1" t="s">
        <v>301</v>
      </c>
    </row>
    <row r="23" spans="1:16" ht="51" x14ac:dyDescent="0.2">
      <c r="A23" s="3" t="s">
        <v>3</v>
      </c>
      <c r="E23" s="2" t="s">
        <v>300</v>
      </c>
    </row>
    <row r="24" spans="1:16" ht="25.5" x14ac:dyDescent="0.2">
      <c r="A24" t="s">
        <v>1</v>
      </c>
      <c r="E24" s="1" t="s">
        <v>275</v>
      </c>
    </row>
    <row r="25" spans="1:16" x14ac:dyDescent="0.2">
      <c r="A25" s="9" t="s">
        <v>11</v>
      </c>
      <c r="B25" s="10" t="s">
        <v>171</v>
      </c>
      <c r="C25" s="10" t="s">
        <v>299</v>
      </c>
      <c r="D25" s="9" t="s">
        <v>8</v>
      </c>
      <c r="E25" s="8" t="s">
        <v>298</v>
      </c>
      <c r="F25" s="7" t="s">
        <v>107</v>
      </c>
      <c r="G25" s="6">
        <v>934</v>
      </c>
      <c r="H25" s="5">
        <v>0</v>
      </c>
      <c r="I25" s="5">
        <f>ROUND(ROUND(H25,2)*ROUND(G25,3),2)</f>
        <v>0</v>
      </c>
      <c r="O25">
        <f>(I25*15)/100</f>
        <v>0</v>
      </c>
      <c r="P25" t="s">
        <v>6</v>
      </c>
    </row>
    <row r="26" spans="1:16" x14ac:dyDescent="0.2">
      <c r="A26" s="4" t="s">
        <v>5</v>
      </c>
      <c r="E26" s="1" t="s">
        <v>298</v>
      </c>
    </row>
    <row r="27" spans="1:16" x14ac:dyDescent="0.2">
      <c r="A27" s="3" t="s">
        <v>3</v>
      </c>
      <c r="E27" s="2" t="s">
        <v>297</v>
      </c>
    </row>
    <row r="28" spans="1:16" ht="204" x14ac:dyDescent="0.2">
      <c r="A28" t="s">
        <v>1</v>
      </c>
      <c r="E28" s="1" t="s">
        <v>296</v>
      </c>
    </row>
    <row r="29" spans="1:16" x14ac:dyDescent="0.2">
      <c r="A29" s="9" t="s">
        <v>11</v>
      </c>
      <c r="B29" s="10" t="s">
        <v>295</v>
      </c>
      <c r="C29" s="10" t="s">
        <v>294</v>
      </c>
      <c r="D29" s="9" t="s">
        <v>8</v>
      </c>
      <c r="E29" s="8" t="s">
        <v>293</v>
      </c>
      <c r="F29" s="7" t="s">
        <v>278</v>
      </c>
      <c r="G29" s="6">
        <v>14010</v>
      </c>
      <c r="H29" s="5">
        <v>0</v>
      </c>
      <c r="I29" s="5">
        <f>ROUND(ROUND(H29,2)*ROUND(G29,3),2)</f>
        <v>0</v>
      </c>
      <c r="O29">
        <f>(I29*15)/100</f>
        <v>0</v>
      </c>
      <c r="P29" t="s">
        <v>6</v>
      </c>
    </row>
    <row r="30" spans="1:16" x14ac:dyDescent="0.2">
      <c r="A30" s="4" t="s">
        <v>5</v>
      </c>
      <c r="E30" s="1" t="s">
        <v>293</v>
      </c>
    </row>
    <row r="31" spans="1:16" x14ac:dyDescent="0.2">
      <c r="A31" s="3" t="s">
        <v>3</v>
      </c>
      <c r="E31" s="2" t="s">
        <v>292</v>
      </c>
    </row>
    <row r="32" spans="1:16" ht="25.5" x14ac:dyDescent="0.2">
      <c r="A32" t="s">
        <v>1</v>
      </c>
      <c r="E32" s="1" t="s">
        <v>275</v>
      </c>
    </row>
    <row r="33" spans="1:16" x14ac:dyDescent="0.2">
      <c r="A33" s="9" t="s">
        <v>11</v>
      </c>
      <c r="B33" s="10" t="s">
        <v>291</v>
      </c>
      <c r="C33" s="10" t="s">
        <v>290</v>
      </c>
      <c r="D33" s="9" t="s">
        <v>8</v>
      </c>
      <c r="E33" s="8" t="s">
        <v>289</v>
      </c>
      <c r="F33" s="7" t="s">
        <v>107</v>
      </c>
      <c r="G33" s="6">
        <v>103.125</v>
      </c>
      <c r="H33" s="5">
        <v>0</v>
      </c>
      <c r="I33" s="5">
        <f>ROUND(ROUND(H33,2)*ROUND(G33,3),2)</f>
        <v>0</v>
      </c>
      <c r="O33">
        <f>(I33*15)/100</f>
        <v>0</v>
      </c>
      <c r="P33" t="s">
        <v>6</v>
      </c>
    </row>
    <row r="34" spans="1:16" x14ac:dyDescent="0.2">
      <c r="A34" s="4" t="s">
        <v>5</v>
      </c>
      <c r="E34" s="1" t="s">
        <v>289</v>
      </c>
    </row>
    <row r="35" spans="1:16" ht="114.75" x14ac:dyDescent="0.2">
      <c r="A35" s="3" t="s">
        <v>3</v>
      </c>
      <c r="E35" s="2" t="s">
        <v>288</v>
      </c>
    </row>
    <row r="36" spans="1:16" ht="229.5" x14ac:dyDescent="0.2">
      <c r="A36" t="s">
        <v>1</v>
      </c>
      <c r="E36" s="1" t="s">
        <v>281</v>
      </c>
    </row>
    <row r="37" spans="1:16" x14ac:dyDescent="0.2">
      <c r="A37" s="9" t="s">
        <v>11</v>
      </c>
      <c r="B37" s="10" t="s">
        <v>123</v>
      </c>
      <c r="C37" s="10" t="s">
        <v>287</v>
      </c>
      <c r="D37" s="9" t="s">
        <v>8</v>
      </c>
      <c r="E37" s="8" t="s">
        <v>286</v>
      </c>
      <c r="F37" s="7" t="s">
        <v>278</v>
      </c>
      <c r="G37" s="6">
        <v>1546.875</v>
      </c>
      <c r="H37" s="5">
        <v>0</v>
      </c>
      <c r="I37" s="5">
        <f>ROUND(ROUND(H37,2)*ROUND(G37,3),2)</f>
        <v>0</v>
      </c>
      <c r="O37">
        <f>(I37*15)/100</f>
        <v>0</v>
      </c>
      <c r="P37" t="s">
        <v>6</v>
      </c>
    </row>
    <row r="38" spans="1:16" x14ac:dyDescent="0.2">
      <c r="A38" s="4" t="s">
        <v>5</v>
      </c>
      <c r="E38" s="1" t="s">
        <v>286</v>
      </c>
    </row>
    <row r="39" spans="1:16" x14ac:dyDescent="0.2">
      <c r="A39" s="3" t="s">
        <v>3</v>
      </c>
      <c r="E39" s="2" t="s">
        <v>285</v>
      </c>
    </row>
    <row r="40" spans="1:16" ht="25.5" x14ac:dyDescent="0.2">
      <c r="A40" t="s">
        <v>1</v>
      </c>
      <c r="E40" s="1" t="s">
        <v>275</v>
      </c>
    </row>
    <row r="41" spans="1:16" x14ac:dyDescent="0.2">
      <c r="A41" s="9" t="s">
        <v>11</v>
      </c>
      <c r="B41" s="10" t="s">
        <v>111</v>
      </c>
      <c r="C41" s="10" t="s">
        <v>284</v>
      </c>
      <c r="D41" s="9" t="s">
        <v>8</v>
      </c>
      <c r="E41" s="8" t="s">
        <v>283</v>
      </c>
      <c r="F41" s="7" t="s">
        <v>107</v>
      </c>
      <c r="G41" s="6">
        <v>16.158999999999999</v>
      </c>
      <c r="H41" s="5">
        <v>0</v>
      </c>
      <c r="I41" s="5">
        <f>ROUND(ROUND(H41,2)*ROUND(G41,3),2)</f>
        <v>0</v>
      </c>
      <c r="O41">
        <f>(I41*15)/100</f>
        <v>0</v>
      </c>
      <c r="P41" t="s">
        <v>6</v>
      </c>
    </row>
    <row r="42" spans="1:16" x14ac:dyDescent="0.2">
      <c r="A42" s="4" t="s">
        <v>5</v>
      </c>
      <c r="E42" s="1" t="s">
        <v>283</v>
      </c>
    </row>
    <row r="43" spans="1:16" ht="127.5" x14ac:dyDescent="0.2">
      <c r="A43" s="3" t="s">
        <v>3</v>
      </c>
      <c r="E43" s="2" t="s">
        <v>282</v>
      </c>
    </row>
    <row r="44" spans="1:16" ht="229.5" x14ac:dyDescent="0.2">
      <c r="A44" t="s">
        <v>1</v>
      </c>
      <c r="E44" s="1" t="s">
        <v>281</v>
      </c>
    </row>
    <row r="45" spans="1:16" x14ac:dyDescent="0.2">
      <c r="A45" s="9" t="s">
        <v>11</v>
      </c>
      <c r="B45" s="10" t="s">
        <v>280</v>
      </c>
      <c r="C45" s="10" t="s">
        <v>279</v>
      </c>
      <c r="D45" s="9" t="s">
        <v>8</v>
      </c>
      <c r="E45" s="8" t="s">
        <v>277</v>
      </c>
      <c r="F45" s="7" t="s">
        <v>278</v>
      </c>
      <c r="G45" s="6">
        <v>242.38499999999999</v>
      </c>
      <c r="H45" s="5">
        <v>0</v>
      </c>
      <c r="I45" s="5">
        <f>ROUND(ROUND(H45,2)*ROUND(G45,3),2)</f>
        <v>0</v>
      </c>
      <c r="O45">
        <f>(I45*15)/100</f>
        <v>0</v>
      </c>
      <c r="P45" t="s">
        <v>6</v>
      </c>
    </row>
    <row r="46" spans="1:16" x14ac:dyDescent="0.2">
      <c r="A46" s="4" t="s">
        <v>5</v>
      </c>
      <c r="E46" s="1" t="s">
        <v>277</v>
      </c>
    </row>
    <row r="47" spans="1:16" x14ac:dyDescent="0.2">
      <c r="A47" s="3" t="s">
        <v>3</v>
      </c>
      <c r="E47" s="2" t="s">
        <v>276</v>
      </c>
    </row>
    <row r="48" spans="1:16" ht="25.5" x14ac:dyDescent="0.2">
      <c r="A48" t="s">
        <v>1</v>
      </c>
      <c r="E48" s="1" t="s">
        <v>275</v>
      </c>
    </row>
    <row r="49" spans="1:16" x14ac:dyDescent="0.2">
      <c r="A49" s="9" t="s">
        <v>11</v>
      </c>
      <c r="B49" s="10" t="s">
        <v>274</v>
      </c>
      <c r="C49" s="10" t="s">
        <v>273</v>
      </c>
      <c r="D49" s="9" t="s">
        <v>8</v>
      </c>
      <c r="E49" s="8" t="s">
        <v>272</v>
      </c>
      <c r="F49" s="7" t="s">
        <v>107</v>
      </c>
      <c r="G49" s="6">
        <v>2670</v>
      </c>
      <c r="H49" s="5">
        <v>0</v>
      </c>
      <c r="I49" s="5">
        <f>ROUND(ROUND(H49,2)*ROUND(G49,3),2)</f>
        <v>0</v>
      </c>
      <c r="O49">
        <f>(I49*15)/100</f>
        <v>0</v>
      </c>
      <c r="P49" t="s">
        <v>6</v>
      </c>
    </row>
    <row r="50" spans="1:16" x14ac:dyDescent="0.2">
      <c r="A50" s="4" t="s">
        <v>5</v>
      </c>
      <c r="E50" s="1" t="s">
        <v>272</v>
      </c>
    </row>
    <row r="51" spans="1:16" ht="76.5" x14ac:dyDescent="0.2">
      <c r="A51" s="3" t="s">
        <v>3</v>
      </c>
      <c r="E51" s="2" t="s">
        <v>271</v>
      </c>
    </row>
    <row r="52" spans="1:16" ht="191.25" x14ac:dyDescent="0.2">
      <c r="A52" t="s">
        <v>1</v>
      </c>
      <c r="E52" s="1" t="s">
        <v>270</v>
      </c>
    </row>
    <row r="53" spans="1:16" x14ac:dyDescent="0.2">
      <c r="A53" s="9" t="s">
        <v>11</v>
      </c>
      <c r="B53" s="10" t="s">
        <v>269</v>
      </c>
      <c r="C53" s="10" t="s">
        <v>268</v>
      </c>
      <c r="D53" s="9" t="s">
        <v>8</v>
      </c>
      <c r="E53" s="8" t="s">
        <v>267</v>
      </c>
      <c r="F53" s="7" t="s">
        <v>107</v>
      </c>
      <c r="G53" s="6">
        <v>255</v>
      </c>
      <c r="H53" s="5">
        <v>0</v>
      </c>
      <c r="I53" s="5">
        <f>ROUND(ROUND(H53,2)*ROUND(G53,3),2)</f>
        <v>0</v>
      </c>
      <c r="O53">
        <f>(I53*15)/100</f>
        <v>0</v>
      </c>
      <c r="P53" t="s">
        <v>6</v>
      </c>
    </row>
    <row r="54" spans="1:16" x14ac:dyDescent="0.2">
      <c r="A54" s="4" t="s">
        <v>5</v>
      </c>
      <c r="E54" s="1" t="s">
        <v>267</v>
      </c>
    </row>
    <row r="55" spans="1:16" x14ac:dyDescent="0.2">
      <c r="A55" s="3" t="s">
        <v>3</v>
      </c>
      <c r="E55" s="2" t="s">
        <v>266</v>
      </c>
    </row>
    <row r="56" spans="1:16" ht="127.5" x14ac:dyDescent="0.2">
      <c r="A56" t="s">
        <v>1</v>
      </c>
      <c r="E56" s="1" t="s">
        <v>265</v>
      </c>
    </row>
    <row r="57" spans="1:16" x14ac:dyDescent="0.2">
      <c r="A57" s="9" t="s">
        <v>11</v>
      </c>
      <c r="B57" s="10" t="s">
        <v>264</v>
      </c>
      <c r="C57" s="10" t="s">
        <v>263</v>
      </c>
      <c r="D57" s="9" t="s">
        <v>8</v>
      </c>
      <c r="E57" s="8" t="s">
        <v>262</v>
      </c>
      <c r="F57" s="7" t="s">
        <v>107</v>
      </c>
      <c r="G57" s="6">
        <v>10.15</v>
      </c>
      <c r="H57" s="5">
        <v>0</v>
      </c>
      <c r="I57" s="5">
        <f>ROUND(ROUND(H57,2)*ROUND(G57,3),2)</f>
        <v>0</v>
      </c>
      <c r="O57">
        <f>(I57*15)/100</f>
        <v>0</v>
      </c>
      <c r="P57" t="s">
        <v>6</v>
      </c>
    </row>
    <row r="58" spans="1:16" x14ac:dyDescent="0.2">
      <c r="A58" s="4" t="s">
        <v>5</v>
      </c>
      <c r="E58" s="1" t="s">
        <v>262</v>
      </c>
    </row>
    <row r="59" spans="1:16" ht="51" x14ac:dyDescent="0.2">
      <c r="A59" s="3" t="s">
        <v>3</v>
      </c>
      <c r="E59" s="15" t="s">
        <v>261</v>
      </c>
    </row>
    <row r="60" spans="1:16" ht="165.75" x14ac:dyDescent="0.2">
      <c r="A60" t="s">
        <v>1</v>
      </c>
      <c r="E60" s="1" t="s">
        <v>260</v>
      </c>
    </row>
    <row r="61" spans="1:16" x14ac:dyDescent="0.2">
      <c r="A61" s="9" t="s">
        <v>11</v>
      </c>
      <c r="B61" s="10" t="s">
        <v>259</v>
      </c>
      <c r="C61" s="10" t="s">
        <v>258</v>
      </c>
      <c r="D61" s="9" t="s">
        <v>8</v>
      </c>
      <c r="E61" s="8" t="s">
        <v>257</v>
      </c>
      <c r="F61" s="7" t="s">
        <v>107</v>
      </c>
      <c r="G61" s="6">
        <v>13.589</v>
      </c>
      <c r="H61" s="5">
        <v>0</v>
      </c>
      <c r="I61" s="5">
        <f>ROUND(ROUND(H61,2)*ROUND(G61,3),2)</f>
        <v>0</v>
      </c>
      <c r="O61">
        <f>(I61*15)/100</f>
        <v>0</v>
      </c>
      <c r="P61" t="s">
        <v>6</v>
      </c>
    </row>
    <row r="62" spans="1:16" x14ac:dyDescent="0.2">
      <c r="A62" s="4" t="s">
        <v>5</v>
      </c>
      <c r="E62" s="1" t="s">
        <v>257</v>
      </c>
    </row>
    <row r="63" spans="1:16" x14ac:dyDescent="0.2">
      <c r="A63" s="3" t="s">
        <v>3</v>
      </c>
      <c r="E63" s="2" t="s">
        <v>256</v>
      </c>
    </row>
    <row r="64" spans="1:16" ht="204" x14ac:dyDescent="0.2">
      <c r="A64" t="s">
        <v>1</v>
      </c>
      <c r="E64" s="1" t="s">
        <v>255</v>
      </c>
    </row>
    <row r="65" spans="1:18" x14ac:dyDescent="0.2">
      <c r="A65" s="9" t="s">
        <v>11</v>
      </c>
      <c r="B65" s="10" t="s">
        <v>254</v>
      </c>
      <c r="C65" s="10" t="s">
        <v>253</v>
      </c>
      <c r="D65" s="9" t="s">
        <v>8</v>
      </c>
      <c r="E65" s="8" t="s">
        <v>252</v>
      </c>
      <c r="F65" s="7" t="s">
        <v>80</v>
      </c>
      <c r="G65" s="6">
        <v>1700</v>
      </c>
      <c r="H65" s="5">
        <v>0</v>
      </c>
      <c r="I65" s="5">
        <f>ROUND(ROUND(H65,2)*ROUND(G65,3),2)</f>
        <v>0</v>
      </c>
      <c r="O65">
        <f>(I65*15)/100</f>
        <v>0</v>
      </c>
      <c r="P65" t="s">
        <v>6</v>
      </c>
    </row>
    <row r="66" spans="1:18" x14ac:dyDescent="0.2">
      <c r="A66" s="4" t="s">
        <v>5</v>
      </c>
      <c r="E66" s="1" t="s">
        <v>252</v>
      </c>
    </row>
    <row r="67" spans="1:18" x14ac:dyDescent="0.2">
      <c r="A67" s="3" t="s">
        <v>3</v>
      </c>
      <c r="E67" s="2" t="s">
        <v>8</v>
      </c>
    </row>
    <row r="68" spans="1:18" ht="25.5" x14ac:dyDescent="0.2">
      <c r="A68" t="s">
        <v>1</v>
      </c>
      <c r="E68" s="1" t="s">
        <v>251</v>
      </c>
    </row>
    <row r="69" spans="1:18" x14ac:dyDescent="0.2">
      <c r="A69" s="9" t="s">
        <v>11</v>
      </c>
      <c r="B69" s="10" t="s">
        <v>250</v>
      </c>
      <c r="C69" s="10" t="s">
        <v>249</v>
      </c>
      <c r="D69" s="9" t="s">
        <v>8</v>
      </c>
      <c r="E69" s="8" t="s">
        <v>248</v>
      </c>
      <c r="F69" s="7" t="s">
        <v>80</v>
      </c>
      <c r="G69" s="6">
        <v>1700</v>
      </c>
      <c r="H69" s="5">
        <v>0</v>
      </c>
      <c r="I69" s="5">
        <f>ROUND(ROUND(H69,2)*ROUND(G69,3),2)</f>
        <v>0</v>
      </c>
      <c r="O69">
        <f>(I69*15)/100</f>
        <v>0</v>
      </c>
      <c r="P69" t="s">
        <v>6</v>
      </c>
    </row>
    <row r="70" spans="1:18" x14ac:dyDescent="0.2">
      <c r="A70" s="4" t="s">
        <v>5</v>
      </c>
      <c r="E70" s="1" t="s">
        <v>248</v>
      </c>
    </row>
    <row r="71" spans="1:18" x14ac:dyDescent="0.2">
      <c r="A71" s="3" t="s">
        <v>3</v>
      </c>
      <c r="E71" s="2" t="s">
        <v>8</v>
      </c>
    </row>
    <row r="72" spans="1:18" ht="25.5" x14ac:dyDescent="0.2">
      <c r="A72" t="s">
        <v>1</v>
      </c>
      <c r="E72" s="1" t="s">
        <v>247</v>
      </c>
    </row>
    <row r="73" spans="1:18" x14ac:dyDescent="0.2">
      <c r="A73" s="9" t="s">
        <v>11</v>
      </c>
      <c r="B73" s="10" t="s">
        <v>246</v>
      </c>
      <c r="C73" s="10" t="s">
        <v>245</v>
      </c>
      <c r="D73" s="9" t="s">
        <v>8</v>
      </c>
      <c r="E73" s="8" t="s">
        <v>244</v>
      </c>
      <c r="F73" s="7" t="s">
        <v>107</v>
      </c>
      <c r="G73" s="6">
        <v>255</v>
      </c>
      <c r="H73" s="5">
        <v>0</v>
      </c>
      <c r="I73" s="5">
        <f>ROUND(ROUND(H73,2)*ROUND(G73,3),2)</f>
        <v>0</v>
      </c>
      <c r="O73">
        <f>(I73*15)/100</f>
        <v>0</v>
      </c>
      <c r="P73" t="s">
        <v>6</v>
      </c>
    </row>
    <row r="74" spans="1:18" x14ac:dyDescent="0.2">
      <c r="A74" s="4" t="s">
        <v>5</v>
      </c>
      <c r="E74" s="1" t="s">
        <v>244</v>
      </c>
    </row>
    <row r="75" spans="1:18" x14ac:dyDescent="0.2">
      <c r="A75" s="3" t="s">
        <v>3</v>
      </c>
      <c r="E75" s="2" t="s">
        <v>8</v>
      </c>
    </row>
    <row r="76" spans="1:18" ht="51" x14ac:dyDescent="0.2">
      <c r="A76" t="s">
        <v>1</v>
      </c>
      <c r="E76" s="1" t="s">
        <v>243</v>
      </c>
    </row>
    <row r="77" spans="1:18" ht="12.75" customHeight="1" x14ac:dyDescent="0.2">
      <c r="A77" s="12" t="s">
        <v>14</v>
      </c>
      <c r="B77" s="12"/>
      <c r="C77" s="14" t="s">
        <v>242</v>
      </c>
      <c r="D77" s="12"/>
      <c r="E77" s="13" t="s">
        <v>241</v>
      </c>
      <c r="F77" s="12"/>
      <c r="G77" s="12"/>
      <c r="H77" s="12"/>
      <c r="I77" s="11">
        <f>0+Q77</f>
        <v>0</v>
      </c>
      <c r="O77">
        <f>0+R77</f>
        <v>0</v>
      </c>
      <c r="Q77">
        <f>0+I78+I82+I86+I90</f>
        <v>0</v>
      </c>
      <c r="R77">
        <f>0+O78+O82+O86+O90</f>
        <v>0</v>
      </c>
    </row>
    <row r="78" spans="1:18" x14ac:dyDescent="0.2">
      <c r="A78" s="9" t="s">
        <v>11</v>
      </c>
      <c r="B78" s="10" t="s">
        <v>240</v>
      </c>
      <c r="C78" s="10" t="s">
        <v>239</v>
      </c>
      <c r="D78" s="9" t="s">
        <v>8</v>
      </c>
      <c r="E78" s="8" t="s">
        <v>238</v>
      </c>
      <c r="F78" s="7" t="s">
        <v>107</v>
      </c>
      <c r="G78" s="6">
        <v>70.125</v>
      </c>
      <c r="H78" s="5">
        <v>0</v>
      </c>
      <c r="I78" s="5">
        <f>ROUND(ROUND(H78,2)*ROUND(G78,3),2)</f>
        <v>0</v>
      </c>
      <c r="O78">
        <f>(I78*15)/100</f>
        <v>0</v>
      </c>
      <c r="P78" t="s">
        <v>6</v>
      </c>
    </row>
    <row r="79" spans="1:18" x14ac:dyDescent="0.2">
      <c r="A79" s="4" t="s">
        <v>5</v>
      </c>
      <c r="E79" s="1" t="s">
        <v>238</v>
      </c>
    </row>
    <row r="80" spans="1:18" ht="38.25" x14ac:dyDescent="0.2">
      <c r="A80" s="3" t="s">
        <v>3</v>
      </c>
      <c r="E80" s="2" t="s">
        <v>237</v>
      </c>
    </row>
    <row r="81" spans="1:18" ht="38.25" x14ac:dyDescent="0.2">
      <c r="A81" t="s">
        <v>1</v>
      </c>
      <c r="E81" s="1" t="s">
        <v>177</v>
      </c>
    </row>
    <row r="82" spans="1:18" x14ac:dyDescent="0.2">
      <c r="A82" s="9" t="s">
        <v>11</v>
      </c>
      <c r="B82" s="10" t="s">
        <v>236</v>
      </c>
      <c r="C82" s="10" t="s">
        <v>235</v>
      </c>
      <c r="D82" s="9" t="s">
        <v>8</v>
      </c>
      <c r="E82" s="8" t="s">
        <v>234</v>
      </c>
      <c r="F82" s="7" t="s">
        <v>80</v>
      </c>
      <c r="G82" s="6">
        <v>351</v>
      </c>
      <c r="H82" s="5">
        <v>0</v>
      </c>
      <c r="I82" s="5">
        <f>ROUND(ROUND(H82,2)*ROUND(G82,3),2)</f>
        <v>0</v>
      </c>
      <c r="O82">
        <f>(I82*15)/100</f>
        <v>0</v>
      </c>
      <c r="P82" t="s">
        <v>6</v>
      </c>
    </row>
    <row r="83" spans="1:18" x14ac:dyDescent="0.2">
      <c r="A83" s="4" t="s">
        <v>5</v>
      </c>
      <c r="E83" s="1" t="s">
        <v>234</v>
      </c>
    </row>
    <row r="84" spans="1:18" ht="38.25" x14ac:dyDescent="0.2">
      <c r="A84" s="3" t="s">
        <v>3</v>
      </c>
      <c r="E84" s="2" t="s">
        <v>233</v>
      </c>
    </row>
    <row r="85" spans="1:18" ht="38.25" x14ac:dyDescent="0.2">
      <c r="A85" t="s">
        <v>1</v>
      </c>
      <c r="E85" s="1" t="s">
        <v>232</v>
      </c>
    </row>
    <row r="86" spans="1:18" x14ac:dyDescent="0.2">
      <c r="A86" s="9" t="s">
        <v>11</v>
      </c>
      <c r="B86" s="10" t="s">
        <v>231</v>
      </c>
      <c r="C86" s="10" t="s">
        <v>230</v>
      </c>
      <c r="D86" s="9" t="s">
        <v>8</v>
      </c>
      <c r="E86" s="8" t="s">
        <v>229</v>
      </c>
      <c r="F86" s="7" t="s">
        <v>107</v>
      </c>
      <c r="G86" s="6">
        <v>5.13</v>
      </c>
      <c r="H86" s="5">
        <v>0</v>
      </c>
      <c r="I86" s="5">
        <f>ROUND(ROUND(H86,2)*ROUND(G86,3),2)</f>
        <v>0</v>
      </c>
      <c r="O86">
        <f>(I86*15)/100</f>
        <v>0</v>
      </c>
      <c r="P86" t="s">
        <v>6</v>
      </c>
    </row>
    <row r="87" spans="1:18" x14ac:dyDescent="0.2">
      <c r="A87" s="4" t="s">
        <v>5</v>
      </c>
      <c r="E87" s="1" t="s">
        <v>229</v>
      </c>
    </row>
    <row r="88" spans="1:18" ht="51" x14ac:dyDescent="0.2">
      <c r="A88" s="3" t="s">
        <v>3</v>
      </c>
      <c r="E88" s="2" t="s">
        <v>228</v>
      </c>
    </row>
    <row r="89" spans="1:18" ht="280.5" x14ac:dyDescent="0.2">
      <c r="A89" t="s">
        <v>1</v>
      </c>
      <c r="E89" s="1" t="s">
        <v>227</v>
      </c>
    </row>
    <row r="90" spans="1:18" x14ac:dyDescent="0.2">
      <c r="A90" s="9" t="s">
        <v>11</v>
      </c>
      <c r="B90" s="10" t="s">
        <v>226</v>
      </c>
      <c r="C90" s="10" t="s">
        <v>225</v>
      </c>
      <c r="D90" s="9" t="s">
        <v>8</v>
      </c>
      <c r="E90" s="8" t="s">
        <v>224</v>
      </c>
      <c r="F90" s="7" t="s">
        <v>107</v>
      </c>
      <c r="G90" s="6">
        <v>10.173999999999999</v>
      </c>
      <c r="H90" s="5">
        <v>0</v>
      </c>
      <c r="I90" s="5">
        <f>ROUND(ROUND(H90,2)*ROUND(G90,3),2)</f>
        <v>0</v>
      </c>
      <c r="O90">
        <f>(I90*15)/100</f>
        <v>0</v>
      </c>
      <c r="P90" t="s">
        <v>6</v>
      </c>
    </row>
    <row r="91" spans="1:18" ht="382.5" x14ac:dyDescent="0.2">
      <c r="A91" s="4" t="s">
        <v>5</v>
      </c>
      <c r="E91" s="1" t="s">
        <v>223</v>
      </c>
    </row>
    <row r="92" spans="1:18" ht="114.75" x14ac:dyDescent="0.2">
      <c r="A92" s="3" t="s">
        <v>3</v>
      </c>
      <c r="E92" s="2" t="s">
        <v>222</v>
      </c>
    </row>
    <row r="93" spans="1:18" x14ac:dyDescent="0.2">
      <c r="A93" t="s">
        <v>1</v>
      </c>
      <c r="E93" s="1" t="s">
        <v>8</v>
      </c>
    </row>
    <row r="94" spans="1:18" ht="12.75" customHeight="1" x14ac:dyDescent="0.2">
      <c r="A94" s="12" t="s">
        <v>14</v>
      </c>
      <c r="B94" s="12"/>
      <c r="C94" s="14" t="s">
        <v>221</v>
      </c>
      <c r="D94" s="12"/>
      <c r="E94" s="13" t="s">
        <v>220</v>
      </c>
      <c r="F94" s="12"/>
      <c r="G94" s="12"/>
      <c r="H94" s="12"/>
      <c r="I94" s="11">
        <f>0+Q94</f>
        <v>0</v>
      </c>
      <c r="O94">
        <f>0+R94</f>
        <v>0</v>
      </c>
      <c r="Q94">
        <f>0+I95+I99+I103+I107</f>
        <v>0</v>
      </c>
      <c r="R94">
        <f>0+O95+O99+O103+O107</f>
        <v>0</v>
      </c>
    </row>
    <row r="95" spans="1:18" x14ac:dyDescent="0.2">
      <c r="A95" s="9" t="s">
        <v>11</v>
      </c>
      <c r="B95" s="10" t="s">
        <v>219</v>
      </c>
      <c r="C95" s="10" t="s">
        <v>218</v>
      </c>
      <c r="D95" s="9" t="s">
        <v>8</v>
      </c>
      <c r="E95" s="8" t="s">
        <v>217</v>
      </c>
      <c r="F95" s="7" t="s">
        <v>107</v>
      </c>
      <c r="G95" s="6">
        <v>7</v>
      </c>
      <c r="H95" s="5">
        <v>0</v>
      </c>
      <c r="I95" s="5">
        <f>ROUND(ROUND(H95,2)*ROUND(G95,3),2)</f>
        <v>0</v>
      </c>
      <c r="O95">
        <f>(I95*15)/100</f>
        <v>0</v>
      </c>
      <c r="P95" t="s">
        <v>6</v>
      </c>
    </row>
    <row r="96" spans="1:18" x14ac:dyDescent="0.2">
      <c r="A96" s="4" t="s">
        <v>5</v>
      </c>
      <c r="E96" s="1" t="s">
        <v>217</v>
      </c>
    </row>
    <row r="97" spans="1:18" ht="51" x14ac:dyDescent="0.2">
      <c r="A97" s="3" t="s">
        <v>3</v>
      </c>
      <c r="E97" s="2" t="s">
        <v>216</v>
      </c>
    </row>
    <row r="98" spans="1:18" ht="280.5" x14ac:dyDescent="0.2">
      <c r="A98" t="s">
        <v>1</v>
      </c>
      <c r="E98" s="1" t="s">
        <v>112</v>
      </c>
    </row>
    <row r="99" spans="1:18" x14ac:dyDescent="0.2">
      <c r="A99" s="9" t="s">
        <v>11</v>
      </c>
      <c r="B99" s="10" t="s">
        <v>215</v>
      </c>
      <c r="C99" s="10" t="s">
        <v>214</v>
      </c>
      <c r="D99" s="9" t="s">
        <v>8</v>
      </c>
      <c r="E99" s="8" t="s">
        <v>213</v>
      </c>
      <c r="F99" s="7" t="s">
        <v>7</v>
      </c>
      <c r="G99" s="6">
        <v>0.28599999999999998</v>
      </c>
      <c r="H99" s="5">
        <v>0</v>
      </c>
      <c r="I99" s="5">
        <f>ROUND(ROUND(H99,2)*ROUND(G99,3),2)</f>
        <v>0</v>
      </c>
      <c r="O99">
        <f>(I99*15)/100</f>
        <v>0</v>
      </c>
      <c r="P99" t="s">
        <v>6</v>
      </c>
    </row>
    <row r="100" spans="1:18" x14ac:dyDescent="0.2">
      <c r="A100" s="4" t="s">
        <v>5</v>
      </c>
      <c r="E100" s="1" t="s">
        <v>213</v>
      </c>
    </row>
    <row r="101" spans="1:18" ht="38.25" x14ac:dyDescent="0.2">
      <c r="A101" s="3" t="s">
        <v>3</v>
      </c>
      <c r="E101" s="2" t="s">
        <v>212</v>
      </c>
    </row>
    <row r="102" spans="1:18" ht="204" x14ac:dyDescent="0.2">
      <c r="A102" t="s">
        <v>1</v>
      </c>
      <c r="E102" s="1" t="s">
        <v>211</v>
      </c>
    </row>
    <row r="103" spans="1:18" x14ac:dyDescent="0.2">
      <c r="A103" s="9" t="s">
        <v>11</v>
      </c>
      <c r="B103" s="10" t="s">
        <v>210</v>
      </c>
      <c r="C103" s="10" t="s">
        <v>209</v>
      </c>
      <c r="D103" s="9" t="s">
        <v>8</v>
      </c>
      <c r="E103" s="8" t="s">
        <v>208</v>
      </c>
      <c r="F103" s="7" t="s">
        <v>107</v>
      </c>
      <c r="G103" s="6">
        <v>0.56000000000000005</v>
      </c>
      <c r="H103" s="5">
        <v>0</v>
      </c>
      <c r="I103" s="5">
        <f>ROUND(ROUND(H103,2)*ROUND(G103,3),2)</f>
        <v>0</v>
      </c>
      <c r="O103">
        <f>(I103*15)/100</f>
        <v>0</v>
      </c>
      <c r="P103" t="s">
        <v>6</v>
      </c>
    </row>
    <row r="104" spans="1:18" x14ac:dyDescent="0.2">
      <c r="A104" s="4" t="s">
        <v>5</v>
      </c>
      <c r="E104" s="1" t="s">
        <v>208</v>
      </c>
    </row>
    <row r="105" spans="1:18" ht="25.5" x14ac:dyDescent="0.2">
      <c r="A105" s="3" t="s">
        <v>3</v>
      </c>
      <c r="E105" s="2" t="s">
        <v>207</v>
      </c>
    </row>
    <row r="106" spans="1:18" ht="165.75" x14ac:dyDescent="0.2">
      <c r="A106" t="s">
        <v>1</v>
      </c>
      <c r="E106" s="1" t="s">
        <v>195</v>
      </c>
    </row>
    <row r="107" spans="1:18" x14ac:dyDescent="0.2">
      <c r="A107" s="9" t="s">
        <v>11</v>
      </c>
      <c r="B107" s="10" t="s">
        <v>206</v>
      </c>
      <c r="C107" s="10" t="s">
        <v>205</v>
      </c>
      <c r="D107" s="9" t="s">
        <v>8</v>
      </c>
      <c r="E107" s="8" t="s">
        <v>204</v>
      </c>
      <c r="F107" s="7" t="s">
        <v>75</v>
      </c>
      <c r="G107" s="6">
        <v>400</v>
      </c>
      <c r="H107" s="5">
        <v>0</v>
      </c>
      <c r="I107" s="5">
        <f>ROUND(ROUND(H107,2)*ROUND(G107,3),2)</f>
        <v>0</v>
      </c>
      <c r="O107">
        <f>(I107*15)/100</f>
        <v>0</v>
      </c>
      <c r="P107" t="s">
        <v>6</v>
      </c>
    </row>
    <row r="108" spans="1:18" x14ac:dyDescent="0.2">
      <c r="A108" s="4" t="s">
        <v>5</v>
      </c>
      <c r="E108" s="1" t="s">
        <v>204</v>
      </c>
    </row>
    <row r="109" spans="1:18" ht="38.25" x14ac:dyDescent="0.2">
      <c r="A109" s="3" t="s">
        <v>3</v>
      </c>
      <c r="E109" s="2" t="s">
        <v>203</v>
      </c>
    </row>
    <row r="110" spans="1:18" ht="216.75" x14ac:dyDescent="0.2">
      <c r="A110" t="s">
        <v>1</v>
      </c>
      <c r="E110" s="1" t="s">
        <v>202</v>
      </c>
    </row>
    <row r="111" spans="1:18" ht="12.75" customHeight="1" x14ac:dyDescent="0.2">
      <c r="A111" s="12" t="s">
        <v>14</v>
      </c>
      <c r="B111" s="12"/>
      <c r="C111" s="14" t="s">
        <v>201</v>
      </c>
      <c r="D111" s="12"/>
      <c r="E111" s="13" t="s">
        <v>200</v>
      </c>
      <c r="F111" s="12"/>
      <c r="G111" s="12"/>
      <c r="H111" s="12"/>
      <c r="I111" s="11">
        <f>0+Q111</f>
        <v>0</v>
      </c>
      <c r="O111">
        <f>0+R111</f>
        <v>0</v>
      </c>
      <c r="Q111">
        <f>0+I112+I116+I120+I124+I128+I132</f>
        <v>0</v>
      </c>
      <c r="R111">
        <f>0+O112+O116+O120+O124+O128+O132</f>
        <v>0</v>
      </c>
    </row>
    <row r="112" spans="1:18" x14ac:dyDescent="0.2">
      <c r="A112" s="9" t="s">
        <v>11</v>
      </c>
      <c r="B112" s="10" t="s">
        <v>199</v>
      </c>
      <c r="C112" s="10" t="s">
        <v>198</v>
      </c>
      <c r="D112" s="9" t="s">
        <v>8</v>
      </c>
      <c r="E112" s="8" t="s">
        <v>197</v>
      </c>
      <c r="F112" s="7" t="s">
        <v>107</v>
      </c>
      <c r="G112" s="6">
        <v>0.91100000000000003</v>
      </c>
      <c r="H112" s="5">
        <v>0</v>
      </c>
      <c r="I112" s="5">
        <f>ROUND(ROUND(H112,2)*ROUND(G112,3),2)</f>
        <v>0</v>
      </c>
      <c r="O112">
        <f>(I112*15)/100</f>
        <v>0</v>
      </c>
      <c r="P112" t="s">
        <v>6</v>
      </c>
    </row>
    <row r="113" spans="1:16" x14ac:dyDescent="0.2">
      <c r="A113" s="4" t="s">
        <v>5</v>
      </c>
      <c r="E113" s="1" t="s">
        <v>197</v>
      </c>
    </row>
    <row r="114" spans="1:16" ht="63.75" x14ac:dyDescent="0.2">
      <c r="A114" s="3" t="s">
        <v>3</v>
      </c>
      <c r="E114" s="2" t="s">
        <v>196</v>
      </c>
    </row>
    <row r="115" spans="1:16" ht="165.75" x14ac:dyDescent="0.2">
      <c r="A115" t="s">
        <v>1</v>
      </c>
      <c r="E115" s="1" t="s">
        <v>195</v>
      </c>
    </row>
    <row r="116" spans="1:16" x14ac:dyDescent="0.2">
      <c r="A116" s="9" t="s">
        <v>11</v>
      </c>
      <c r="B116" s="10" t="s">
        <v>194</v>
      </c>
      <c r="C116" s="10" t="s">
        <v>193</v>
      </c>
      <c r="D116" s="9" t="s">
        <v>8</v>
      </c>
      <c r="E116" s="8" t="s">
        <v>192</v>
      </c>
      <c r="F116" s="7" t="s">
        <v>107</v>
      </c>
      <c r="G116" s="6">
        <v>9.1</v>
      </c>
      <c r="H116" s="5">
        <v>0</v>
      </c>
      <c r="I116" s="5">
        <f>ROUND(ROUND(H116,2)*ROUND(G116,3),2)</f>
        <v>0</v>
      </c>
      <c r="O116">
        <f>(I116*15)/100</f>
        <v>0</v>
      </c>
      <c r="P116" t="s">
        <v>6</v>
      </c>
    </row>
    <row r="117" spans="1:16" x14ac:dyDescent="0.2">
      <c r="A117" s="4" t="s">
        <v>5</v>
      </c>
      <c r="E117" s="1" t="s">
        <v>192</v>
      </c>
    </row>
    <row r="118" spans="1:16" ht="127.5" x14ac:dyDescent="0.2">
      <c r="A118" s="3" t="s">
        <v>3</v>
      </c>
      <c r="E118" s="2" t="s">
        <v>191</v>
      </c>
    </row>
    <row r="119" spans="1:16" ht="280.5" x14ac:dyDescent="0.2">
      <c r="A119" t="s">
        <v>1</v>
      </c>
      <c r="E119" s="1" t="s">
        <v>112</v>
      </c>
    </row>
    <row r="120" spans="1:16" x14ac:dyDescent="0.2">
      <c r="A120" s="9" t="s">
        <v>11</v>
      </c>
      <c r="B120" s="10" t="s">
        <v>190</v>
      </c>
      <c r="C120" s="10" t="s">
        <v>189</v>
      </c>
      <c r="D120" s="9" t="s">
        <v>8</v>
      </c>
      <c r="E120" s="8" t="s">
        <v>188</v>
      </c>
      <c r="F120" s="7" t="s">
        <v>107</v>
      </c>
      <c r="G120" s="6">
        <v>0.75</v>
      </c>
      <c r="H120" s="5">
        <v>0</v>
      </c>
      <c r="I120" s="5">
        <f>ROUND(ROUND(H120,2)*ROUND(G120,3),2)</f>
        <v>0</v>
      </c>
      <c r="O120">
        <f>(I120*15)/100</f>
        <v>0</v>
      </c>
      <c r="P120" t="s">
        <v>6</v>
      </c>
    </row>
    <row r="121" spans="1:16" x14ac:dyDescent="0.2">
      <c r="A121" s="4" t="s">
        <v>5</v>
      </c>
      <c r="E121" s="1" t="s">
        <v>188</v>
      </c>
    </row>
    <row r="122" spans="1:16" x14ac:dyDescent="0.2">
      <c r="A122" s="3" t="s">
        <v>3</v>
      </c>
      <c r="E122" s="2" t="s">
        <v>187</v>
      </c>
    </row>
    <row r="123" spans="1:16" ht="280.5" x14ac:dyDescent="0.2">
      <c r="A123" t="s">
        <v>1</v>
      </c>
      <c r="E123" s="1" t="s">
        <v>112</v>
      </c>
    </row>
    <row r="124" spans="1:16" x14ac:dyDescent="0.2">
      <c r="A124" s="9" t="s">
        <v>11</v>
      </c>
      <c r="B124" s="10" t="s">
        <v>186</v>
      </c>
      <c r="C124" s="10" t="s">
        <v>185</v>
      </c>
      <c r="D124" s="9" t="s">
        <v>8</v>
      </c>
      <c r="E124" s="8" t="s">
        <v>184</v>
      </c>
      <c r="F124" s="7" t="s">
        <v>107</v>
      </c>
      <c r="G124" s="6">
        <v>1.2789999999999999</v>
      </c>
      <c r="H124" s="5">
        <v>0</v>
      </c>
      <c r="I124" s="5">
        <f>ROUND(ROUND(H124,2)*ROUND(G124,3),2)</f>
        <v>0</v>
      </c>
      <c r="O124">
        <f>(I124*15)/100</f>
        <v>0</v>
      </c>
      <c r="P124" t="s">
        <v>6</v>
      </c>
    </row>
    <row r="125" spans="1:16" ht="38.25" x14ac:dyDescent="0.2">
      <c r="A125" s="4" t="s">
        <v>5</v>
      </c>
      <c r="E125" s="1" t="s">
        <v>183</v>
      </c>
    </row>
    <row r="126" spans="1:16" ht="102" x14ac:dyDescent="0.2">
      <c r="A126" s="3" t="s">
        <v>3</v>
      </c>
      <c r="E126" s="2" t="s">
        <v>182</v>
      </c>
    </row>
    <row r="127" spans="1:16" x14ac:dyDescent="0.2">
      <c r="A127" t="s">
        <v>1</v>
      </c>
      <c r="E127" s="1" t="s">
        <v>8</v>
      </c>
    </row>
    <row r="128" spans="1:16" x14ac:dyDescent="0.2">
      <c r="A128" s="9" t="s">
        <v>11</v>
      </c>
      <c r="B128" s="10" t="s">
        <v>181</v>
      </c>
      <c r="C128" s="10" t="s">
        <v>180</v>
      </c>
      <c r="D128" s="9" t="s">
        <v>8</v>
      </c>
      <c r="E128" s="8" t="s">
        <v>179</v>
      </c>
      <c r="F128" s="7" t="s">
        <v>107</v>
      </c>
      <c r="G128" s="6">
        <v>5.15</v>
      </c>
      <c r="H128" s="5">
        <v>0</v>
      </c>
      <c r="I128" s="5">
        <f>ROUND(ROUND(H128,2)*ROUND(G128,3),2)</f>
        <v>0</v>
      </c>
      <c r="O128">
        <f>(I128*15)/100</f>
        <v>0</v>
      </c>
      <c r="P128" t="s">
        <v>6</v>
      </c>
    </row>
    <row r="129" spans="1:18" x14ac:dyDescent="0.2">
      <c r="A129" s="4" t="s">
        <v>5</v>
      </c>
      <c r="E129" s="1" t="s">
        <v>179</v>
      </c>
    </row>
    <row r="130" spans="1:18" ht="38.25" x14ac:dyDescent="0.2">
      <c r="A130" s="3" t="s">
        <v>3</v>
      </c>
      <c r="E130" s="2" t="s">
        <v>178</v>
      </c>
    </row>
    <row r="131" spans="1:18" ht="38.25" x14ac:dyDescent="0.2">
      <c r="A131" t="s">
        <v>1</v>
      </c>
      <c r="E131" s="1" t="s">
        <v>177</v>
      </c>
    </row>
    <row r="132" spans="1:18" x14ac:dyDescent="0.2">
      <c r="A132" s="9" t="s">
        <v>11</v>
      </c>
      <c r="B132" s="10" t="s">
        <v>176</v>
      </c>
      <c r="C132" s="10" t="s">
        <v>175</v>
      </c>
      <c r="D132" s="9" t="s">
        <v>8</v>
      </c>
      <c r="E132" s="8" t="s">
        <v>174</v>
      </c>
      <c r="F132" s="7" t="s">
        <v>107</v>
      </c>
      <c r="G132" s="6">
        <v>1.9039999999999999</v>
      </c>
      <c r="H132" s="5">
        <v>0</v>
      </c>
      <c r="I132" s="5">
        <f>ROUND(ROUND(H132,2)*ROUND(G132,3),2)</f>
        <v>0</v>
      </c>
      <c r="O132">
        <f>(I132*15)/100</f>
        <v>0</v>
      </c>
      <c r="P132" t="s">
        <v>6</v>
      </c>
    </row>
    <row r="133" spans="1:18" x14ac:dyDescent="0.2">
      <c r="A133" s="4" t="s">
        <v>5</v>
      </c>
      <c r="E133" s="1" t="s">
        <v>174</v>
      </c>
    </row>
    <row r="134" spans="1:18" x14ac:dyDescent="0.2">
      <c r="A134" s="3" t="s">
        <v>3</v>
      </c>
      <c r="E134" s="2" t="s">
        <v>173</v>
      </c>
    </row>
    <row r="135" spans="1:18" ht="25.5" x14ac:dyDescent="0.2">
      <c r="A135" t="s">
        <v>1</v>
      </c>
      <c r="E135" s="1" t="s">
        <v>172</v>
      </c>
    </row>
    <row r="136" spans="1:18" ht="12.75" customHeight="1" x14ac:dyDescent="0.2">
      <c r="A136" s="12" t="s">
        <v>14</v>
      </c>
      <c r="B136" s="12"/>
      <c r="C136" s="14" t="s">
        <v>171</v>
      </c>
      <c r="D136" s="12"/>
      <c r="E136" s="13" t="s">
        <v>170</v>
      </c>
      <c r="F136" s="12"/>
      <c r="G136" s="12"/>
      <c r="H136" s="12"/>
      <c r="I136" s="11">
        <f>0+Q136</f>
        <v>0</v>
      </c>
      <c r="O136">
        <f>0+R136</f>
        <v>0</v>
      </c>
      <c r="Q136">
        <f>0+I137+I141+I145+I149+I153</f>
        <v>0</v>
      </c>
      <c r="R136">
        <f>0+O137+O141+O145+O149+O153</f>
        <v>0</v>
      </c>
    </row>
    <row r="137" spans="1:18" x14ac:dyDescent="0.2">
      <c r="A137" s="9" t="s">
        <v>11</v>
      </c>
      <c r="B137" s="10" t="s">
        <v>169</v>
      </c>
      <c r="C137" s="10" t="s">
        <v>168</v>
      </c>
      <c r="D137" s="9" t="s">
        <v>8</v>
      </c>
      <c r="E137" s="8" t="s">
        <v>167</v>
      </c>
      <c r="F137" s="7" t="s">
        <v>80</v>
      </c>
      <c r="G137" s="6">
        <v>669</v>
      </c>
      <c r="H137" s="5">
        <v>0</v>
      </c>
      <c r="I137" s="5">
        <f>ROUND(ROUND(H137,2)*ROUND(G137,3),2)</f>
        <v>0</v>
      </c>
      <c r="O137">
        <f>(I137*15)/100</f>
        <v>0</v>
      </c>
      <c r="P137" t="s">
        <v>6</v>
      </c>
    </row>
    <row r="138" spans="1:18" x14ac:dyDescent="0.2">
      <c r="A138" s="4" t="s">
        <v>5</v>
      </c>
      <c r="E138" s="1" t="s">
        <v>167</v>
      </c>
    </row>
    <row r="139" spans="1:18" x14ac:dyDescent="0.2">
      <c r="A139" s="3" t="s">
        <v>3</v>
      </c>
      <c r="E139" s="2" t="s">
        <v>166</v>
      </c>
    </row>
    <row r="140" spans="1:18" ht="38.25" x14ac:dyDescent="0.2">
      <c r="A140" t="s">
        <v>1</v>
      </c>
      <c r="E140" s="1" t="s">
        <v>161</v>
      </c>
    </row>
    <row r="141" spans="1:18" x14ac:dyDescent="0.2">
      <c r="A141" s="9" t="s">
        <v>11</v>
      </c>
      <c r="B141" s="10" t="s">
        <v>165</v>
      </c>
      <c r="C141" s="10" t="s">
        <v>164</v>
      </c>
      <c r="D141" s="9" t="s">
        <v>8</v>
      </c>
      <c r="E141" s="8" t="s">
        <v>163</v>
      </c>
      <c r="F141" s="7" t="s">
        <v>80</v>
      </c>
      <c r="G141" s="6">
        <v>1199</v>
      </c>
      <c r="H141" s="5">
        <v>0</v>
      </c>
      <c r="I141" s="5">
        <f>ROUND(ROUND(H141,2)*ROUND(G141,3),2)</f>
        <v>0</v>
      </c>
      <c r="O141">
        <f>(I141*15)/100</f>
        <v>0</v>
      </c>
      <c r="P141" t="s">
        <v>6</v>
      </c>
    </row>
    <row r="142" spans="1:18" x14ac:dyDescent="0.2">
      <c r="A142" s="4" t="s">
        <v>5</v>
      </c>
      <c r="E142" s="1" t="s">
        <v>163</v>
      </c>
    </row>
    <row r="143" spans="1:18" ht="89.25" x14ac:dyDescent="0.2">
      <c r="A143" s="3" t="s">
        <v>3</v>
      </c>
      <c r="E143" s="2" t="s">
        <v>162</v>
      </c>
    </row>
    <row r="144" spans="1:18" ht="38.25" x14ac:dyDescent="0.2">
      <c r="A144" t="s">
        <v>1</v>
      </c>
      <c r="E144" s="1" t="s">
        <v>161</v>
      </c>
    </row>
    <row r="145" spans="1:18" x14ac:dyDescent="0.2">
      <c r="A145" s="9" t="s">
        <v>11</v>
      </c>
      <c r="B145" s="10" t="s">
        <v>160</v>
      </c>
      <c r="C145" s="10" t="s">
        <v>159</v>
      </c>
      <c r="D145" s="9" t="s">
        <v>8</v>
      </c>
      <c r="E145" s="8" t="s">
        <v>158</v>
      </c>
      <c r="F145" s="7" t="s">
        <v>80</v>
      </c>
      <c r="G145" s="6">
        <v>562</v>
      </c>
      <c r="H145" s="5">
        <v>0</v>
      </c>
      <c r="I145" s="5">
        <f>ROUND(ROUND(H145,2)*ROUND(G145,3),2)</f>
        <v>0</v>
      </c>
      <c r="O145">
        <f>(I145*15)/100</f>
        <v>0</v>
      </c>
      <c r="P145" t="s">
        <v>6</v>
      </c>
    </row>
    <row r="146" spans="1:18" x14ac:dyDescent="0.2">
      <c r="A146" s="4" t="s">
        <v>5</v>
      </c>
      <c r="E146" s="1" t="s">
        <v>158</v>
      </c>
    </row>
    <row r="147" spans="1:18" x14ac:dyDescent="0.2">
      <c r="A147" s="3" t="s">
        <v>3</v>
      </c>
      <c r="E147" s="2" t="s">
        <v>157</v>
      </c>
    </row>
    <row r="148" spans="1:18" ht="63.75" x14ac:dyDescent="0.2">
      <c r="A148" t="s">
        <v>1</v>
      </c>
      <c r="E148" s="1" t="s">
        <v>156</v>
      </c>
    </row>
    <row r="149" spans="1:18" x14ac:dyDescent="0.2">
      <c r="A149" s="9" t="s">
        <v>11</v>
      </c>
      <c r="B149" s="10" t="s">
        <v>155</v>
      </c>
      <c r="C149" s="10" t="s">
        <v>154</v>
      </c>
      <c r="D149" s="9" t="s">
        <v>8</v>
      </c>
      <c r="E149" s="8" t="s">
        <v>153</v>
      </c>
      <c r="F149" s="7" t="s">
        <v>107</v>
      </c>
      <c r="G149" s="6">
        <v>562</v>
      </c>
      <c r="H149" s="5">
        <v>0</v>
      </c>
      <c r="I149" s="5">
        <f>ROUND(ROUND(H149,2)*ROUND(G149,3),2)</f>
        <v>0</v>
      </c>
      <c r="O149">
        <f>(I149*15)/100</f>
        <v>0</v>
      </c>
      <c r="P149" t="s">
        <v>6</v>
      </c>
    </row>
    <row r="150" spans="1:18" x14ac:dyDescent="0.2">
      <c r="A150" s="4" t="s">
        <v>5</v>
      </c>
      <c r="E150" s="1" t="s">
        <v>153</v>
      </c>
    </row>
    <row r="151" spans="1:18" x14ac:dyDescent="0.2">
      <c r="A151" s="3" t="s">
        <v>3</v>
      </c>
      <c r="E151" s="2" t="s">
        <v>152</v>
      </c>
    </row>
    <row r="152" spans="1:18" ht="89.25" x14ac:dyDescent="0.2">
      <c r="A152" t="s">
        <v>1</v>
      </c>
      <c r="E152" s="1" t="s">
        <v>151</v>
      </c>
    </row>
    <row r="153" spans="1:18" x14ac:dyDescent="0.2">
      <c r="A153" s="9" t="s">
        <v>11</v>
      </c>
      <c r="B153" s="10" t="s">
        <v>150</v>
      </c>
      <c r="C153" s="10" t="s">
        <v>149</v>
      </c>
      <c r="D153" s="9" t="s">
        <v>8</v>
      </c>
      <c r="E153" s="8" t="s">
        <v>148</v>
      </c>
      <c r="F153" s="7" t="s">
        <v>80</v>
      </c>
      <c r="G153" s="6">
        <v>123.16</v>
      </c>
      <c r="H153" s="5">
        <v>0</v>
      </c>
      <c r="I153" s="5">
        <f>ROUND(ROUND(H153,2)*ROUND(G153,3),2)</f>
        <v>0</v>
      </c>
      <c r="O153">
        <f>(I153*15)/100</f>
        <v>0</v>
      </c>
      <c r="P153" t="s">
        <v>6</v>
      </c>
    </row>
    <row r="154" spans="1:18" ht="165.75" x14ac:dyDescent="0.2">
      <c r="A154" s="4" t="s">
        <v>5</v>
      </c>
      <c r="E154" s="1" t="s">
        <v>147</v>
      </c>
    </row>
    <row r="155" spans="1:18" ht="51" x14ac:dyDescent="0.2">
      <c r="A155" s="3" t="s">
        <v>3</v>
      </c>
      <c r="E155" s="2" t="s">
        <v>146</v>
      </c>
    </row>
    <row r="156" spans="1:18" x14ac:dyDescent="0.2">
      <c r="A156" t="s">
        <v>1</v>
      </c>
      <c r="E156" s="1" t="s">
        <v>8</v>
      </c>
    </row>
    <row r="157" spans="1:18" ht="12.75" customHeight="1" x14ac:dyDescent="0.2">
      <c r="A157" s="12" t="s">
        <v>14</v>
      </c>
      <c r="B157" s="12"/>
      <c r="C157" s="14" t="s">
        <v>145</v>
      </c>
      <c r="D157" s="12"/>
      <c r="E157" s="13" t="s">
        <v>144</v>
      </c>
      <c r="F157" s="12"/>
      <c r="G157" s="12"/>
      <c r="H157" s="12"/>
      <c r="I157" s="11">
        <f>0+Q157</f>
        <v>0</v>
      </c>
      <c r="O157">
        <f>0+R157</f>
        <v>0</v>
      </c>
      <c r="Q157">
        <f>0+I158</f>
        <v>0</v>
      </c>
      <c r="R157">
        <f>0+O158</f>
        <v>0</v>
      </c>
    </row>
    <row r="158" spans="1:18" ht="25.5" x14ac:dyDescent="0.2">
      <c r="A158" s="9" t="s">
        <v>11</v>
      </c>
      <c r="B158" s="10" t="s">
        <v>143</v>
      </c>
      <c r="C158" s="10" t="s">
        <v>142</v>
      </c>
      <c r="D158" s="9" t="s">
        <v>8</v>
      </c>
      <c r="E158" s="8" t="s">
        <v>141</v>
      </c>
      <c r="F158" s="7" t="s">
        <v>80</v>
      </c>
      <c r="G158" s="6">
        <v>790</v>
      </c>
      <c r="H158" s="5">
        <v>0</v>
      </c>
      <c r="I158" s="5">
        <f>ROUND(ROUND(H158,2)*ROUND(G158,3),2)</f>
        <v>0</v>
      </c>
      <c r="O158">
        <f>(I158*15)/100</f>
        <v>0</v>
      </c>
      <c r="P158" t="s">
        <v>6</v>
      </c>
    </row>
    <row r="159" spans="1:18" ht="25.5" x14ac:dyDescent="0.2">
      <c r="A159" s="4" t="s">
        <v>5</v>
      </c>
      <c r="E159" s="1" t="s">
        <v>141</v>
      </c>
    </row>
    <row r="160" spans="1:18" ht="25.5" x14ac:dyDescent="0.2">
      <c r="A160" s="3" t="s">
        <v>3</v>
      </c>
      <c r="E160" s="2" t="s">
        <v>140</v>
      </c>
    </row>
    <row r="161" spans="1:18" ht="140.25" x14ac:dyDescent="0.2">
      <c r="A161" t="s">
        <v>1</v>
      </c>
      <c r="E161" s="1" t="s">
        <v>139</v>
      </c>
    </row>
    <row r="162" spans="1:18" ht="12.75" customHeight="1" x14ac:dyDescent="0.2">
      <c r="A162" s="12" t="s">
        <v>14</v>
      </c>
      <c r="B162" s="12"/>
      <c r="C162" s="14" t="s">
        <v>138</v>
      </c>
      <c r="D162" s="12"/>
      <c r="E162" s="13" t="s">
        <v>137</v>
      </c>
      <c r="F162" s="12"/>
      <c r="G162" s="12"/>
      <c r="H162" s="12"/>
      <c r="I162" s="11">
        <f>0+Q162</f>
        <v>0</v>
      </c>
      <c r="O162">
        <f>0+R162</f>
        <v>0</v>
      </c>
      <c r="Q162">
        <f>0+I163</f>
        <v>0</v>
      </c>
      <c r="R162">
        <f>0+O163</f>
        <v>0</v>
      </c>
    </row>
    <row r="163" spans="1:18" x14ac:dyDescent="0.2">
      <c r="A163" s="9" t="s">
        <v>11</v>
      </c>
      <c r="B163" s="10" t="s">
        <v>136</v>
      </c>
      <c r="C163" s="10" t="s">
        <v>135</v>
      </c>
      <c r="D163" s="9" t="s">
        <v>8</v>
      </c>
      <c r="E163" s="8" t="s">
        <v>134</v>
      </c>
      <c r="F163" s="7" t="s">
        <v>7</v>
      </c>
      <c r="G163" s="6">
        <v>6.0999999999999999E-2</v>
      </c>
      <c r="H163" s="5">
        <v>0</v>
      </c>
      <c r="I163" s="5">
        <f>ROUND(ROUND(H163,2)*ROUND(G163,3),2)</f>
        <v>0</v>
      </c>
      <c r="O163">
        <f>(I163*15)/100</f>
        <v>0</v>
      </c>
      <c r="P163" t="s">
        <v>6</v>
      </c>
    </row>
    <row r="164" spans="1:18" x14ac:dyDescent="0.2">
      <c r="A164" s="4" t="s">
        <v>5</v>
      </c>
      <c r="E164" s="1" t="s">
        <v>134</v>
      </c>
    </row>
    <row r="165" spans="1:18" ht="51" x14ac:dyDescent="0.2">
      <c r="A165" s="3" t="s">
        <v>3</v>
      </c>
      <c r="E165" s="2" t="s">
        <v>133</v>
      </c>
    </row>
    <row r="166" spans="1:18" ht="51" x14ac:dyDescent="0.2">
      <c r="A166" t="s">
        <v>1</v>
      </c>
      <c r="E166" s="1" t="s">
        <v>132</v>
      </c>
    </row>
    <row r="167" spans="1:18" ht="12.75" customHeight="1" x14ac:dyDescent="0.2">
      <c r="A167" s="12" t="s">
        <v>14</v>
      </c>
      <c r="B167" s="12"/>
      <c r="C167" s="14" t="s">
        <v>131</v>
      </c>
      <c r="D167" s="12"/>
      <c r="E167" s="13" t="s">
        <v>130</v>
      </c>
      <c r="F167" s="12"/>
      <c r="G167" s="12"/>
      <c r="H167" s="12"/>
      <c r="I167" s="11">
        <f>0+Q167</f>
        <v>0</v>
      </c>
      <c r="O167">
        <f>0+R167</f>
        <v>0</v>
      </c>
      <c r="Q167">
        <f>0+I168</f>
        <v>0</v>
      </c>
      <c r="R167">
        <f>0+O168</f>
        <v>0</v>
      </c>
    </row>
    <row r="168" spans="1:18" ht="25.5" x14ac:dyDescent="0.2">
      <c r="A168" s="9" t="s">
        <v>11</v>
      </c>
      <c r="B168" s="10" t="s">
        <v>129</v>
      </c>
      <c r="C168" s="10" t="s">
        <v>128</v>
      </c>
      <c r="D168" s="9" t="s">
        <v>8</v>
      </c>
      <c r="E168" s="8" t="s">
        <v>127</v>
      </c>
      <c r="F168" s="7" t="s">
        <v>17</v>
      </c>
      <c r="G168" s="6">
        <v>2</v>
      </c>
      <c r="H168" s="5">
        <v>0</v>
      </c>
      <c r="I168" s="5">
        <f>ROUND(ROUND(H168,2)*ROUND(G168,3),2)</f>
        <v>0</v>
      </c>
      <c r="O168">
        <f>(I168*15)/100</f>
        <v>0</v>
      </c>
      <c r="P168" t="s">
        <v>6</v>
      </c>
    </row>
    <row r="169" spans="1:18" ht="63.75" x14ac:dyDescent="0.2">
      <c r="A169" s="4" t="s">
        <v>5</v>
      </c>
      <c r="E169" s="1" t="s">
        <v>126</v>
      </c>
    </row>
    <row r="170" spans="1:18" x14ac:dyDescent="0.2">
      <c r="A170" s="3" t="s">
        <v>3</v>
      </c>
      <c r="E170" s="2" t="s">
        <v>125</v>
      </c>
    </row>
    <row r="171" spans="1:18" ht="38.25" x14ac:dyDescent="0.2">
      <c r="A171" t="s">
        <v>1</v>
      </c>
      <c r="E171" s="1" t="s">
        <v>124</v>
      </c>
    </row>
    <row r="172" spans="1:18" ht="12.75" customHeight="1" x14ac:dyDescent="0.2">
      <c r="A172" s="12" t="s">
        <v>14</v>
      </c>
      <c r="B172" s="12"/>
      <c r="C172" s="14" t="s">
        <v>123</v>
      </c>
      <c r="D172" s="12"/>
      <c r="E172" s="13" t="s">
        <v>122</v>
      </c>
      <c r="F172" s="12"/>
      <c r="G172" s="12"/>
      <c r="H172" s="12"/>
      <c r="I172" s="11">
        <f>0+Q172</f>
        <v>0</v>
      </c>
      <c r="O172">
        <f>0+R172</f>
        <v>0</v>
      </c>
      <c r="Q172">
        <f>0+I173+I177</f>
        <v>0</v>
      </c>
      <c r="R172">
        <f>0+O173+O177</f>
        <v>0</v>
      </c>
    </row>
    <row r="173" spans="1:18" x14ac:dyDescent="0.2">
      <c r="A173" s="9" t="s">
        <v>11</v>
      </c>
      <c r="B173" s="10" t="s">
        <v>121</v>
      </c>
      <c r="C173" s="10" t="s">
        <v>120</v>
      </c>
      <c r="D173" s="9" t="s">
        <v>8</v>
      </c>
      <c r="E173" s="8" t="s">
        <v>119</v>
      </c>
      <c r="F173" s="7" t="s">
        <v>75</v>
      </c>
      <c r="G173" s="6">
        <v>35.4</v>
      </c>
      <c r="H173" s="5">
        <v>0</v>
      </c>
      <c r="I173" s="5">
        <f>ROUND(ROUND(H173,2)*ROUND(G173,3),2)</f>
        <v>0</v>
      </c>
      <c r="O173">
        <f>(I173*15)/100</f>
        <v>0</v>
      </c>
      <c r="P173" t="s">
        <v>6</v>
      </c>
    </row>
    <row r="174" spans="1:18" x14ac:dyDescent="0.2">
      <c r="A174" s="4" t="s">
        <v>5</v>
      </c>
      <c r="E174" s="1" t="s">
        <v>119</v>
      </c>
    </row>
    <row r="175" spans="1:18" ht="25.5" x14ac:dyDescent="0.2">
      <c r="A175" s="3" t="s">
        <v>3</v>
      </c>
      <c r="E175" s="2" t="s">
        <v>118</v>
      </c>
    </row>
    <row r="176" spans="1:18" ht="191.25" x14ac:dyDescent="0.2">
      <c r="A176" t="s">
        <v>1</v>
      </c>
      <c r="E176" s="1" t="s">
        <v>117</v>
      </c>
    </row>
    <row r="177" spans="1:18" x14ac:dyDescent="0.2">
      <c r="A177" s="9" t="s">
        <v>11</v>
      </c>
      <c r="B177" s="10" t="s">
        <v>116</v>
      </c>
      <c r="C177" s="10" t="s">
        <v>115</v>
      </c>
      <c r="D177" s="9" t="s">
        <v>8</v>
      </c>
      <c r="E177" s="8" t="s">
        <v>114</v>
      </c>
      <c r="F177" s="7" t="s">
        <v>107</v>
      </c>
      <c r="G177" s="6">
        <v>2.1989999999999998</v>
      </c>
      <c r="H177" s="5">
        <v>0</v>
      </c>
      <c r="I177" s="5">
        <f>ROUND(ROUND(H177,2)*ROUND(G177,3),2)</f>
        <v>0</v>
      </c>
      <c r="O177">
        <f>(I177*15)/100</f>
        <v>0</v>
      </c>
      <c r="P177" t="s">
        <v>6</v>
      </c>
    </row>
    <row r="178" spans="1:18" x14ac:dyDescent="0.2">
      <c r="A178" s="4" t="s">
        <v>5</v>
      </c>
      <c r="E178" s="1" t="s">
        <v>114</v>
      </c>
    </row>
    <row r="179" spans="1:18" ht="25.5" x14ac:dyDescent="0.2">
      <c r="A179" s="3" t="s">
        <v>3</v>
      </c>
      <c r="E179" s="2" t="s">
        <v>113</v>
      </c>
    </row>
    <row r="180" spans="1:18" ht="280.5" x14ac:dyDescent="0.2">
      <c r="A180" t="s">
        <v>1</v>
      </c>
      <c r="E180" s="1" t="s">
        <v>112</v>
      </c>
    </row>
    <row r="181" spans="1:18" ht="12.75" customHeight="1" x14ac:dyDescent="0.2">
      <c r="A181" s="12" t="s">
        <v>14</v>
      </c>
      <c r="B181" s="12"/>
      <c r="C181" s="14" t="s">
        <v>111</v>
      </c>
      <c r="D181" s="12"/>
      <c r="E181" s="13" t="s">
        <v>110</v>
      </c>
      <c r="F181" s="12"/>
      <c r="G181" s="12"/>
      <c r="H181" s="12"/>
      <c r="I181" s="11">
        <f>0+Q181</f>
        <v>0</v>
      </c>
      <c r="O181">
        <f>0+R181</f>
        <v>0</v>
      </c>
      <c r="Q181">
        <f>0+I182+I186+I190+I194+I202+I206+I210+I214+I218+I222+I226+I230+I234+I238+I242+I246+I250+I254+I258+I262</f>
        <v>0</v>
      </c>
      <c r="R181">
        <f>0+O182+O186+O190+O194+O202+O206+O210+O214+O218+O222+O226+O230+O234+O238+O242+O246+O250+O254+O258+O262</f>
        <v>0</v>
      </c>
    </row>
    <row r="182" spans="1:18" x14ac:dyDescent="0.2">
      <c r="A182" s="9" t="s">
        <v>11</v>
      </c>
      <c r="B182" s="10" t="s">
        <v>109</v>
      </c>
      <c r="C182" s="10" t="s">
        <v>108</v>
      </c>
      <c r="D182" s="9" t="s">
        <v>8</v>
      </c>
      <c r="E182" s="8" t="s">
        <v>106</v>
      </c>
      <c r="F182" s="7" t="s">
        <v>107</v>
      </c>
      <c r="G182" s="6">
        <v>0.54600000000000004</v>
      </c>
      <c r="H182" s="5">
        <v>0</v>
      </c>
      <c r="I182" s="5">
        <f>ROUND(ROUND(H182,2)*ROUND(G182,3),2)</f>
        <v>0</v>
      </c>
      <c r="O182">
        <f>(I182*15)/100</f>
        <v>0</v>
      </c>
      <c r="P182" t="s">
        <v>6</v>
      </c>
    </row>
    <row r="183" spans="1:18" x14ac:dyDescent="0.2">
      <c r="A183" s="4" t="s">
        <v>5</v>
      </c>
      <c r="E183" s="1" t="s">
        <v>106</v>
      </c>
    </row>
    <row r="184" spans="1:18" x14ac:dyDescent="0.2">
      <c r="A184" s="3" t="s">
        <v>3</v>
      </c>
      <c r="E184" s="2" t="s">
        <v>105</v>
      </c>
    </row>
    <row r="185" spans="1:18" ht="25.5" x14ac:dyDescent="0.2">
      <c r="A185" t="s">
        <v>1</v>
      </c>
      <c r="E185" s="1" t="s">
        <v>104</v>
      </c>
    </row>
    <row r="186" spans="1:18" x14ac:dyDescent="0.2">
      <c r="A186" s="9" t="s">
        <v>11</v>
      </c>
      <c r="B186" s="10" t="s">
        <v>103</v>
      </c>
      <c r="C186" s="10" t="s">
        <v>102</v>
      </c>
      <c r="D186" s="9" t="s">
        <v>8</v>
      </c>
      <c r="E186" s="8" t="s">
        <v>101</v>
      </c>
      <c r="F186" s="7" t="s">
        <v>75</v>
      </c>
      <c r="G186" s="6">
        <v>662.6</v>
      </c>
      <c r="H186" s="5">
        <v>0</v>
      </c>
      <c r="I186" s="5">
        <f>ROUND(ROUND(H186,2)*ROUND(G186,3),2)</f>
        <v>0</v>
      </c>
      <c r="O186">
        <f>(I186*15)/100</f>
        <v>0</v>
      </c>
      <c r="P186" t="s">
        <v>6</v>
      </c>
    </row>
    <row r="187" spans="1:18" x14ac:dyDescent="0.2">
      <c r="A187" s="4" t="s">
        <v>5</v>
      </c>
      <c r="E187" s="1" t="s">
        <v>101</v>
      </c>
    </row>
    <row r="188" spans="1:18" ht="38.25" x14ac:dyDescent="0.2">
      <c r="A188" s="3" t="s">
        <v>3</v>
      </c>
      <c r="E188" s="2" t="s">
        <v>100</v>
      </c>
    </row>
    <row r="189" spans="1:18" ht="25.5" x14ac:dyDescent="0.2">
      <c r="A189" t="s">
        <v>1</v>
      </c>
      <c r="E189" s="1" t="s">
        <v>99</v>
      </c>
    </row>
    <row r="190" spans="1:18" ht="25.5" x14ac:dyDescent="0.2">
      <c r="A190" s="9" t="s">
        <v>11</v>
      </c>
      <c r="B190" s="10" t="s">
        <v>98</v>
      </c>
      <c r="C190" s="10" t="s">
        <v>97</v>
      </c>
      <c r="D190" s="9" t="s">
        <v>8</v>
      </c>
      <c r="E190" s="8" t="s">
        <v>96</v>
      </c>
      <c r="F190" s="7" t="s">
        <v>75</v>
      </c>
      <c r="G190" s="6">
        <v>340</v>
      </c>
      <c r="H190" s="5">
        <v>0</v>
      </c>
      <c r="I190" s="5">
        <f>ROUND(ROUND(H190,2)*ROUND(G190,3),2)</f>
        <v>0</v>
      </c>
      <c r="O190">
        <f>(I190*15)/100</f>
        <v>0</v>
      </c>
      <c r="P190" t="s">
        <v>6</v>
      </c>
    </row>
    <row r="191" spans="1:18" ht="25.5" x14ac:dyDescent="0.2">
      <c r="A191" s="4" t="s">
        <v>5</v>
      </c>
      <c r="E191" s="1" t="s">
        <v>96</v>
      </c>
    </row>
    <row r="192" spans="1:18" ht="38.25" x14ac:dyDescent="0.2">
      <c r="A192" s="3" t="s">
        <v>3</v>
      </c>
      <c r="E192" s="2" t="s">
        <v>95</v>
      </c>
    </row>
    <row r="193" spans="1:16" ht="153" x14ac:dyDescent="0.2">
      <c r="A193" t="s">
        <v>1</v>
      </c>
      <c r="E193" s="1" t="s">
        <v>94</v>
      </c>
    </row>
    <row r="194" spans="1:16" ht="25.5" x14ac:dyDescent="0.2">
      <c r="A194" s="9" t="s">
        <v>11</v>
      </c>
      <c r="B194" s="37" t="s">
        <v>93</v>
      </c>
      <c r="C194" s="37" t="s">
        <v>92</v>
      </c>
      <c r="D194" s="38" t="s">
        <v>8</v>
      </c>
      <c r="E194" s="39" t="s">
        <v>91</v>
      </c>
      <c r="F194" s="40" t="s">
        <v>75</v>
      </c>
      <c r="G194" s="41">
        <v>3.2</v>
      </c>
      <c r="H194" s="42">
        <v>0</v>
      </c>
      <c r="I194" s="42">
        <f>ROUND(ROUND(H194,2)*ROUND(G194,3),2)</f>
        <v>0</v>
      </c>
      <c r="O194">
        <f>(I194*15)/100</f>
        <v>0</v>
      </c>
      <c r="P194" t="s">
        <v>6</v>
      </c>
    </row>
    <row r="195" spans="1:16" ht="229.5" x14ac:dyDescent="0.2">
      <c r="A195" s="4" t="s">
        <v>5</v>
      </c>
      <c r="B195" s="43"/>
      <c r="C195" s="43"/>
      <c r="D195" s="43"/>
      <c r="E195" s="44" t="s">
        <v>90</v>
      </c>
      <c r="F195" s="43"/>
      <c r="G195" s="43"/>
      <c r="H195" s="43"/>
      <c r="I195" s="43"/>
    </row>
    <row r="196" spans="1:16" ht="38.25" x14ac:dyDescent="0.2">
      <c r="A196" s="3" t="s">
        <v>3</v>
      </c>
      <c r="B196" s="43"/>
      <c r="C196" s="43"/>
      <c r="D196" s="43"/>
      <c r="E196" s="45" t="s">
        <v>89</v>
      </c>
      <c r="F196" s="43"/>
      <c r="G196" s="43"/>
      <c r="H196" s="43"/>
      <c r="I196" s="43"/>
    </row>
    <row r="197" spans="1:16" x14ac:dyDescent="0.2">
      <c r="A197" t="s">
        <v>1</v>
      </c>
      <c r="E197" s="1" t="s">
        <v>8</v>
      </c>
    </row>
    <row r="198" spans="1:16" s="34" customFormat="1" ht="25.5" x14ac:dyDescent="0.2">
      <c r="A198" s="28" t="s">
        <v>11</v>
      </c>
      <c r="B198" s="29" t="s">
        <v>93</v>
      </c>
      <c r="C198" s="29" t="s">
        <v>92</v>
      </c>
      <c r="D198" s="28" t="s">
        <v>8</v>
      </c>
      <c r="E198" s="30" t="s">
        <v>91</v>
      </c>
      <c r="F198" s="31" t="s">
        <v>75</v>
      </c>
      <c r="G198" s="32">
        <v>6.6</v>
      </c>
      <c r="H198" s="33">
        <v>0</v>
      </c>
      <c r="I198" s="33">
        <f>ROUND(ROUND(H198,2)*ROUND(G198,3),2)</f>
        <v>0</v>
      </c>
      <c r="O198" s="34">
        <f>(I198*15)/100</f>
        <v>0</v>
      </c>
      <c r="P198" s="34" t="s">
        <v>6</v>
      </c>
    </row>
    <row r="199" spans="1:16" ht="229.5" x14ac:dyDescent="0.2">
      <c r="E199" s="35" t="s">
        <v>90</v>
      </c>
    </row>
    <row r="200" spans="1:16" ht="38.25" x14ac:dyDescent="0.2">
      <c r="E200" s="36" t="s">
        <v>340</v>
      </c>
    </row>
    <row r="201" spans="1:16" x14ac:dyDescent="0.2">
      <c r="E201" s="1"/>
    </row>
    <row r="202" spans="1:16" ht="25.5" x14ac:dyDescent="0.2">
      <c r="A202" s="9" t="s">
        <v>11</v>
      </c>
      <c r="B202" s="10" t="s">
        <v>88</v>
      </c>
      <c r="C202" s="10" t="s">
        <v>87</v>
      </c>
      <c r="D202" s="9" t="s">
        <v>8</v>
      </c>
      <c r="E202" s="8" t="s">
        <v>86</v>
      </c>
      <c r="F202" s="7" t="s">
        <v>75</v>
      </c>
      <c r="G202" s="6">
        <v>340</v>
      </c>
      <c r="H202" s="5">
        <v>0</v>
      </c>
      <c r="I202" s="5">
        <f>ROUND(ROUND(H202,2)*ROUND(G202,3),2)</f>
        <v>0</v>
      </c>
      <c r="O202">
        <f>(I202*15)/100</f>
        <v>0</v>
      </c>
      <c r="P202" t="s">
        <v>6</v>
      </c>
    </row>
    <row r="203" spans="1:16" ht="89.25" x14ac:dyDescent="0.2">
      <c r="A203" s="4" t="s">
        <v>5</v>
      </c>
      <c r="E203" s="1" t="s">
        <v>85</v>
      </c>
    </row>
    <row r="204" spans="1:16" x14ac:dyDescent="0.2">
      <c r="A204" s="3" t="s">
        <v>3</v>
      </c>
      <c r="E204" s="2" t="s">
        <v>84</v>
      </c>
    </row>
    <row r="205" spans="1:16" x14ac:dyDescent="0.2">
      <c r="A205" t="s">
        <v>1</v>
      </c>
      <c r="E205" s="1" t="s">
        <v>8</v>
      </c>
    </row>
    <row r="206" spans="1:16" x14ac:dyDescent="0.2">
      <c r="A206" s="9" t="s">
        <v>11</v>
      </c>
      <c r="B206" s="10" t="s">
        <v>83</v>
      </c>
      <c r="C206" s="10" t="s">
        <v>82</v>
      </c>
      <c r="D206" s="9" t="s">
        <v>8</v>
      </c>
      <c r="E206" s="8" t="s">
        <v>81</v>
      </c>
      <c r="F206" s="7" t="s">
        <v>80</v>
      </c>
      <c r="G206" s="6">
        <v>0.64</v>
      </c>
      <c r="H206" s="5">
        <v>0</v>
      </c>
      <c r="I206" s="5">
        <f>ROUND(ROUND(H206,2)*ROUND(G206,3),2)</f>
        <v>0</v>
      </c>
      <c r="O206">
        <f>(I206*15)/100</f>
        <v>0</v>
      </c>
      <c r="P206" t="s">
        <v>6</v>
      </c>
    </row>
    <row r="207" spans="1:16" ht="229.5" x14ac:dyDescent="0.2">
      <c r="A207" s="4" t="s">
        <v>5</v>
      </c>
      <c r="E207" s="1" t="s">
        <v>79</v>
      </c>
    </row>
    <row r="208" spans="1:16" ht="63.75" x14ac:dyDescent="0.2">
      <c r="A208" s="3" t="s">
        <v>3</v>
      </c>
      <c r="E208" s="2" t="s">
        <v>78</v>
      </c>
    </row>
    <row r="209" spans="1:16" x14ac:dyDescent="0.2">
      <c r="A209" t="s">
        <v>1</v>
      </c>
      <c r="E209" s="1" t="s">
        <v>8</v>
      </c>
    </row>
    <row r="210" spans="1:16" ht="25.5" x14ac:dyDescent="0.2">
      <c r="A210" s="9" t="s">
        <v>11</v>
      </c>
      <c r="B210" s="10" t="s">
        <v>77</v>
      </c>
      <c r="C210" s="10" t="s">
        <v>76</v>
      </c>
      <c r="D210" s="9" t="s">
        <v>8</v>
      </c>
      <c r="E210" s="8" t="s">
        <v>74</v>
      </c>
      <c r="F210" s="7" t="s">
        <v>75</v>
      </c>
      <c r="G210" s="6">
        <v>35</v>
      </c>
      <c r="H210" s="5">
        <v>0</v>
      </c>
      <c r="I210" s="5">
        <f>ROUND(ROUND(H210,2)*ROUND(G210,3),2)</f>
        <v>0</v>
      </c>
      <c r="O210">
        <f>(I210*15)/100</f>
        <v>0</v>
      </c>
      <c r="P210" t="s">
        <v>6</v>
      </c>
    </row>
    <row r="211" spans="1:16" ht="25.5" x14ac:dyDescent="0.2">
      <c r="A211" s="4" t="s">
        <v>5</v>
      </c>
      <c r="E211" s="1" t="s">
        <v>74</v>
      </c>
    </row>
    <row r="212" spans="1:16" ht="38.25" x14ac:dyDescent="0.2">
      <c r="A212" s="3" t="s">
        <v>3</v>
      </c>
      <c r="E212" s="2" t="s">
        <v>73</v>
      </c>
    </row>
    <row r="213" spans="1:16" ht="51" x14ac:dyDescent="0.2">
      <c r="A213" t="s">
        <v>1</v>
      </c>
      <c r="E213" s="1" t="s">
        <v>72</v>
      </c>
    </row>
    <row r="214" spans="1:16" ht="25.5" x14ac:dyDescent="0.2">
      <c r="A214" s="9" t="s">
        <v>11</v>
      </c>
      <c r="B214" s="10" t="s">
        <v>71</v>
      </c>
      <c r="C214" s="10" t="s">
        <v>70</v>
      </c>
      <c r="D214" s="9" t="s">
        <v>8</v>
      </c>
      <c r="E214" s="8" t="s">
        <v>69</v>
      </c>
      <c r="F214" s="7" t="s">
        <v>17</v>
      </c>
      <c r="G214" s="6">
        <v>10</v>
      </c>
      <c r="H214" s="5">
        <v>0</v>
      </c>
      <c r="I214" s="5">
        <f>ROUND(ROUND(H214,2)*ROUND(G214,3),2)</f>
        <v>0</v>
      </c>
      <c r="O214">
        <f>(I214*15)/100</f>
        <v>0</v>
      </c>
      <c r="P214" t="s">
        <v>6</v>
      </c>
    </row>
    <row r="215" spans="1:16" ht="25.5" x14ac:dyDescent="0.2">
      <c r="A215" s="4" t="s">
        <v>5</v>
      </c>
      <c r="E215" s="1" t="s">
        <v>69</v>
      </c>
    </row>
    <row r="216" spans="1:16" ht="38.25" x14ac:dyDescent="0.2">
      <c r="A216" s="3" t="s">
        <v>3</v>
      </c>
      <c r="E216" s="2" t="s">
        <v>68</v>
      </c>
    </row>
    <row r="217" spans="1:16" ht="89.25" x14ac:dyDescent="0.2">
      <c r="A217" t="s">
        <v>1</v>
      </c>
      <c r="E217" s="1" t="s">
        <v>31</v>
      </c>
    </row>
    <row r="218" spans="1:16" x14ac:dyDescent="0.2">
      <c r="A218" s="9" t="s">
        <v>11</v>
      </c>
      <c r="B218" s="10" t="s">
        <v>67</v>
      </c>
      <c r="C218" s="10" t="s">
        <v>66</v>
      </c>
      <c r="D218" s="9" t="s">
        <v>8</v>
      </c>
      <c r="E218" s="8" t="s">
        <v>65</v>
      </c>
      <c r="F218" s="7" t="s">
        <v>17</v>
      </c>
      <c r="G218" s="6">
        <v>4</v>
      </c>
      <c r="H218" s="5">
        <v>0</v>
      </c>
      <c r="I218" s="5">
        <f>ROUND(ROUND(H218,2)*ROUND(G218,3),2)</f>
        <v>0</v>
      </c>
      <c r="O218">
        <f>(I218*15)/100</f>
        <v>0</v>
      </c>
      <c r="P218" t="s">
        <v>6</v>
      </c>
    </row>
    <row r="219" spans="1:16" x14ac:dyDescent="0.2">
      <c r="A219" s="4" t="s">
        <v>5</v>
      </c>
      <c r="E219" s="1" t="s">
        <v>65</v>
      </c>
    </row>
    <row r="220" spans="1:16" x14ac:dyDescent="0.2">
      <c r="A220" s="3" t="s">
        <v>3</v>
      </c>
      <c r="E220" s="2" t="s">
        <v>64</v>
      </c>
    </row>
    <row r="221" spans="1:16" ht="89.25" x14ac:dyDescent="0.2">
      <c r="A221" t="s">
        <v>1</v>
      </c>
      <c r="E221" s="1" t="s">
        <v>31</v>
      </c>
    </row>
    <row r="222" spans="1:16" ht="25.5" x14ac:dyDescent="0.2">
      <c r="A222" s="9" t="s">
        <v>11</v>
      </c>
      <c r="B222" s="10" t="s">
        <v>63</v>
      </c>
      <c r="C222" s="10" t="s">
        <v>62</v>
      </c>
      <c r="D222" s="9" t="s">
        <v>8</v>
      </c>
      <c r="E222" s="8" t="s">
        <v>61</v>
      </c>
      <c r="F222" s="7" t="s">
        <v>17</v>
      </c>
      <c r="G222" s="6">
        <v>2</v>
      </c>
      <c r="H222" s="5">
        <v>0</v>
      </c>
      <c r="I222" s="5">
        <f>ROUND(ROUND(H222,2)*ROUND(G222,3),2)</f>
        <v>0</v>
      </c>
      <c r="O222">
        <f>(I222*15)/100</f>
        <v>0</v>
      </c>
      <c r="P222" t="s">
        <v>6</v>
      </c>
    </row>
    <row r="223" spans="1:16" ht="25.5" x14ac:dyDescent="0.2">
      <c r="A223" s="4" t="s">
        <v>5</v>
      </c>
      <c r="E223" s="1" t="s">
        <v>61</v>
      </c>
    </row>
    <row r="224" spans="1:16" x14ac:dyDescent="0.2">
      <c r="A224" s="3" t="s">
        <v>3</v>
      </c>
      <c r="E224" s="2" t="s">
        <v>60</v>
      </c>
    </row>
    <row r="225" spans="1:16" ht="89.25" x14ac:dyDescent="0.2">
      <c r="A225" t="s">
        <v>1</v>
      </c>
      <c r="E225" s="1" t="s">
        <v>31</v>
      </c>
    </row>
    <row r="226" spans="1:16" ht="25.5" x14ac:dyDescent="0.2">
      <c r="A226" s="9" t="s">
        <v>11</v>
      </c>
      <c r="B226" s="10" t="s">
        <v>59</v>
      </c>
      <c r="C226" s="10" t="s">
        <v>58</v>
      </c>
      <c r="D226" s="9" t="s">
        <v>8</v>
      </c>
      <c r="E226" s="8" t="s">
        <v>57</v>
      </c>
      <c r="F226" s="7" t="s">
        <v>17</v>
      </c>
      <c r="G226" s="6">
        <v>2</v>
      </c>
      <c r="H226" s="5">
        <v>0</v>
      </c>
      <c r="I226" s="5">
        <f>ROUND(ROUND(H226,2)*ROUND(G226,3),2)</f>
        <v>0</v>
      </c>
      <c r="O226">
        <f>(I226*15)/100</f>
        <v>0</v>
      </c>
      <c r="P226" t="s">
        <v>6</v>
      </c>
    </row>
    <row r="227" spans="1:16" ht="25.5" x14ac:dyDescent="0.2">
      <c r="A227" s="4" t="s">
        <v>5</v>
      </c>
      <c r="E227" s="1" t="s">
        <v>57</v>
      </c>
    </row>
    <row r="228" spans="1:16" ht="38.25" x14ac:dyDescent="0.2">
      <c r="A228" s="3" t="s">
        <v>3</v>
      </c>
      <c r="E228" s="2" t="s">
        <v>56</v>
      </c>
    </row>
    <row r="229" spans="1:16" ht="89.25" x14ac:dyDescent="0.2">
      <c r="A229" t="s">
        <v>1</v>
      </c>
      <c r="E229" s="1" t="s">
        <v>31</v>
      </c>
    </row>
    <row r="230" spans="1:16" ht="25.5" x14ac:dyDescent="0.2">
      <c r="A230" s="9" t="s">
        <v>11</v>
      </c>
      <c r="B230" s="10" t="s">
        <v>55</v>
      </c>
      <c r="C230" s="10" t="s">
        <v>54</v>
      </c>
      <c r="D230" s="9" t="s">
        <v>8</v>
      </c>
      <c r="E230" s="8" t="s">
        <v>53</v>
      </c>
      <c r="F230" s="7" t="s">
        <v>17</v>
      </c>
      <c r="G230" s="6">
        <v>1</v>
      </c>
      <c r="H230" s="5">
        <v>0</v>
      </c>
      <c r="I230" s="5">
        <f>ROUND(ROUND(H230,2)*ROUND(G230,3),2)</f>
        <v>0</v>
      </c>
      <c r="O230">
        <f>(I230*15)/100</f>
        <v>0</v>
      </c>
      <c r="P230" t="s">
        <v>6</v>
      </c>
    </row>
    <row r="231" spans="1:16" ht="25.5" x14ac:dyDescent="0.2">
      <c r="A231" s="4" t="s">
        <v>5</v>
      </c>
      <c r="E231" s="1" t="s">
        <v>53</v>
      </c>
    </row>
    <row r="232" spans="1:16" x14ac:dyDescent="0.2">
      <c r="A232" s="3" t="s">
        <v>3</v>
      </c>
      <c r="E232" s="2" t="s">
        <v>52</v>
      </c>
    </row>
    <row r="233" spans="1:16" ht="89.25" x14ac:dyDescent="0.2">
      <c r="A233" t="s">
        <v>1</v>
      </c>
      <c r="E233" s="1" t="s">
        <v>31</v>
      </c>
    </row>
    <row r="234" spans="1:16" ht="25.5" x14ac:dyDescent="0.2">
      <c r="A234" s="9" t="s">
        <v>11</v>
      </c>
      <c r="B234" s="10" t="s">
        <v>51</v>
      </c>
      <c r="C234" s="10" t="s">
        <v>50</v>
      </c>
      <c r="D234" s="9" t="s">
        <v>8</v>
      </c>
      <c r="E234" s="8" t="s">
        <v>49</v>
      </c>
      <c r="F234" s="7" t="s">
        <v>17</v>
      </c>
      <c r="G234" s="6">
        <v>16</v>
      </c>
      <c r="H234" s="5">
        <v>0</v>
      </c>
      <c r="I234" s="5">
        <f>ROUND(ROUND(H234,2)*ROUND(G234,3),2)</f>
        <v>0</v>
      </c>
      <c r="O234">
        <f>(I234*15)/100</f>
        <v>0</v>
      </c>
      <c r="P234" t="s">
        <v>6</v>
      </c>
    </row>
    <row r="235" spans="1:16" ht="25.5" x14ac:dyDescent="0.2">
      <c r="A235" s="4" t="s">
        <v>5</v>
      </c>
      <c r="E235" s="1" t="s">
        <v>49</v>
      </c>
    </row>
    <row r="236" spans="1:16" ht="51" x14ac:dyDescent="0.2">
      <c r="A236" s="3" t="s">
        <v>3</v>
      </c>
      <c r="E236" s="2" t="s">
        <v>48</v>
      </c>
    </row>
    <row r="237" spans="1:16" ht="89.25" x14ac:dyDescent="0.2">
      <c r="A237" t="s">
        <v>1</v>
      </c>
      <c r="E237" s="1" t="s">
        <v>31</v>
      </c>
    </row>
    <row r="238" spans="1:16" x14ac:dyDescent="0.2">
      <c r="A238" s="9" t="s">
        <v>11</v>
      </c>
      <c r="B238" s="10" t="s">
        <v>47</v>
      </c>
      <c r="C238" s="10" t="s">
        <v>46</v>
      </c>
      <c r="D238" s="9" t="s">
        <v>8</v>
      </c>
      <c r="E238" s="8" t="s">
        <v>45</v>
      </c>
      <c r="F238" s="7" t="s">
        <v>17</v>
      </c>
      <c r="G238" s="6">
        <v>2</v>
      </c>
      <c r="H238" s="5">
        <v>0</v>
      </c>
      <c r="I238" s="5">
        <f>ROUND(ROUND(H238,2)*ROUND(G238,3),2)</f>
        <v>0</v>
      </c>
      <c r="O238">
        <f>(I238*15)/100</f>
        <v>0</v>
      </c>
      <c r="P238" t="s">
        <v>6</v>
      </c>
    </row>
    <row r="239" spans="1:16" x14ac:dyDescent="0.2">
      <c r="A239" s="4" t="s">
        <v>5</v>
      </c>
      <c r="E239" s="1" t="s">
        <v>45</v>
      </c>
    </row>
    <row r="240" spans="1:16" ht="25.5" x14ac:dyDescent="0.2">
      <c r="A240" s="3" t="s">
        <v>3</v>
      </c>
      <c r="E240" s="2" t="s">
        <v>44</v>
      </c>
    </row>
    <row r="241" spans="1:16" ht="89.25" x14ac:dyDescent="0.2">
      <c r="A241" t="s">
        <v>1</v>
      </c>
      <c r="E241" s="1" t="s">
        <v>31</v>
      </c>
    </row>
    <row r="242" spans="1:16" x14ac:dyDescent="0.2">
      <c r="A242" s="9" t="s">
        <v>11</v>
      </c>
      <c r="B242" s="10" t="s">
        <v>43</v>
      </c>
      <c r="C242" s="10" t="s">
        <v>42</v>
      </c>
      <c r="D242" s="9" t="s">
        <v>8</v>
      </c>
      <c r="E242" s="8" t="s">
        <v>41</v>
      </c>
      <c r="F242" s="7" t="s">
        <v>17</v>
      </c>
      <c r="G242" s="6">
        <v>2</v>
      </c>
      <c r="H242" s="5">
        <v>0</v>
      </c>
      <c r="I242" s="5">
        <f>ROUND(ROUND(H242,2)*ROUND(G242,3),2)</f>
        <v>0</v>
      </c>
      <c r="O242">
        <f>(I242*15)/100</f>
        <v>0</v>
      </c>
      <c r="P242" t="s">
        <v>6</v>
      </c>
    </row>
    <row r="243" spans="1:16" x14ac:dyDescent="0.2">
      <c r="A243" s="4" t="s">
        <v>5</v>
      </c>
      <c r="E243" s="1" t="s">
        <v>41</v>
      </c>
    </row>
    <row r="244" spans="1:16" ht="25.5" x14ac:dyDescent="0.2">
      <c r="A244" s="3" t="s">
        <v>3</v>
      </c>
      <c r="E244" s="2" t="s">
        <v>40</v>
      </c>
    </row>
    <row r="245" spans="1:16" ht="89.25" x14ac:dyDescent="0.2">
      <c r="A245" t="s">
        <v>1</v>
      </c>
      <c r="E245" s="1" t="s">
        <v>31</v>
      </c>
    </row>
    <row r="246" spans="1:16" x14ac:dyDescent="0.2">
      <c r="A246" s="9" t="s">
        <v>11</v>
      </c>
      <c r="B246" s="10" t="s">
        <v>39</v>
      </c>
      <c r="C246" s="10" t="s">
        <v>38</v>
      </c>
      <c r="D246" s="9" t="s">
        <v>8</v>
      </c>
      <c r="E246" s="8" t="s">
        <v>37</v>
      </c>
      <c r="F246" s="7" t="s">
        <v>17</v>
      </c>
      <c r="G246" s="6">
        <v>2</v>
      </c>
      <c r="H246" s="5">
        <v>0</v>
      </c>
      <c r="I246" s="5">
        <f>ROUND(ROUND(H246,2)*ROUND(G246,3),2)</f>
        <v>0</v>
      </c>
      <c r="O246">
        <f>(I246*15)/100</f>
        <v>0</v>
      </c>
      <c r="P246" t="s">
        <v>6</v>
      </c>
    </row>
    <row r="247" spans="1:16" x14ac:dyDescent="0.2">
      <c r="A247" s="4" t="s">
        <v>5</v>
      </c>
      <c r="E247" s="1" t="s">
        <v>37</v>
      </c>
    </row>
    <row r="248" spans="1:16" ht="25.5" x14ac:dyDescent="0.2">
      <c r="A248" s="3" t="s">
        <v>3</v>
      </c>
      <c r="E248" s="2" t="s">
        <v>36</v>
      </c>
    </row>
    <row r="249" spans="1:16" ht="89.25" x14ac:dyDescent="0.2">
      <c r="A249" t="s">
        <v>1</v>
      </c>
      <c r="E249" s="1" t="s">
        <v>31</v>
      </c>
    </row>
    <row r="250" spans="1:16" x14ac:dyDescent="0.2">
      <c r="A250" s="9" t="s">
        <v>11</v>
      </c>
      <c r="B250" s="10" t="s">
        <v>35</v>
      </c>
      <c r="C250" s="10" t="s">
        <v>34</v>
      </c>
      <c r="D250" s="9" t="s">
        <v>8</v>
      </c>
      <c r="E250" s="8" t="s">
        <v>33</v>
      </c>
      <c r="F250" s="7" t="s">
        <v>17</v>
      </c>
      <c r="G250" s="6">
        <v>2</v>
      </c>
      <c r="H250" s="5">
        <v>0</v>
      </c>
      <c r="I250" s="5">
        <f>ROUND(ROUND(H250,2)*ROUND(G250,3),2)</f>
        <v>0</v>
      </c>
      <c r="O250">
        <f>(I250*15)/100</f>
        <v>0</v>
      </c>
      <c r="P250" t="s">
        <v>6</v>
      </c>
    </row>
    <row r="251" spans="1:16" x14ac:dyDescent="0.2">
      <c r="A251" s="4" t="s">
        <v>5</v>
      </c>
      <c r="E251" s="1" t="s">
        <v>33</v>
      </c>
    </row>
    <row r="252" spans="1:16" ht="25.5" x14ac:dyDescent="0.2">
      <c r="A252" s="3" t="s">
        <v>3</v>
      </c>
      <c r="E252" s="2" t="s">
        <v>32</v>
      </c>
    </row>
    <row r="253" spans="1:16" ht="89.25" x14ac:dyDescent="0.2">
      <c r="A253" t="s">
        <v>1</v>
      </c>
      <c r="E253" s="1" t="s">
        <v>31</v>
      </c>
    </row>
    <row r="254" spans="1:16" x14ac:dyDescent="0.2">
      <c r="A254" s="9" t="s">
        <v>11</v>
      </c>
      <c r="B254" s="10" t="s">
        <v>30</v>
      </c>
      <c r="C254" s="10" t="s">
        <v>29</v>
      </c>
      <c r="D254" s="9" t="s">
        <v>8</v>
      </c>
      <c r="E254" s="8" t="s">
        <v>28</v>
      </c>
      <c r="F254" s="7" t="s">
        <v>17</v>
      </c>
      <c r="G254" s="6">
        <v>37</v>
      </c>
      <c r="H254" s="5">
        <v>0</v>
      </c>
      <c r="I254" s="5">
        <f>ROUND(ROUND(H254,2)*ROUND(G254,3),2)</f>
        <v>0</v>
      </c>
      <c r="O254">
        <f>(I254*15)/100</f>
        <v>0</v>
      </c>
      <c r="P254" t="s">
        <v>6</v>
      </c>
    </row>
    <row r="255" spans="1:16" ht="114.75" x14ac:dyDescent="0.2">
      <c r="A255" s="4" t="s">
        <v>5</v>
      </c>
      <c r="E255" s="1" t="s">
        <v>27</v>
      </c>
    </row>
    <row r="256" spans="1:16" ht="89.25" x14ac:dyDescent="0.2">
      <c r="A256" s="3" t="s">
        <v>3</v>
      </c>
      <c r="E256" s="2" t="s">
        <v>26</v>
      </c>
    </row>
    <row r="257" spans="1:18" ht="51" x14ac:dyDescent="0.2">
      <c r="A257" t="s">
        <v>1</v>
      </c>
      <c r="E257" s="1" t="s">
        <v>20</v>
      </c>
    </row>
    <row r="258" spans="1:18" ht="25.5" x14ac:dyDescent="0.2">
      <c r="A258" s="9" t="s">
        <v>11</v>
      </c>
      <c r="B258" s="10" t="s">
        <v>25</v>
      </c>
      <c r="C258" s="10" t="s">
        <v>24</v>
      </c>
      <c r="D258" s="9" t="s">
        <v>8</v>
      </c>
      <c r="E258" s="8" t="s">
        <v>23</v>
      </c>
      <c r="F258" s="7" t="s">
        <v>17</v>
      </c>
      <c r="G258" s="6">
        <v>8</v>
      </c>
      <c r="H258" s="5">
        <v>0</v>
      </c>
      <c r="I258" s="5">
        <f>ROUND(ROUND(H258,2)*ROUND(G258,3),2)</f>
        <v>0</v>
      </c>
      <c r="O258">
        <f>(I258*15)/100</f>
        <v>0</v>
      </c>
      <c r="P258" t="s">
        <v>6</v>
      </c>
    </row>
    <row r="259" spans="1:18" ht="127.5" x14ac:dyDescent="0.2">
      <c r="A259" s="4" t="s">
        <v>5</v>
      </c>
      <c r="E259" s="1" t="s">
        <v>22</v>
      </c>
    </row>
    <row r="260" spans="1:18" ht="25.5" x14ac:dyDescent="0.2">
      <c r="A260" s="3" t="s">
        <v>3</v>
      </c>
      <c r="E260" s="2" t="s">
        <v>21</v>
      </c>
    </row>
    <row r="261" spans="1:18" ht="51" x14ac:dyDescent="0.2">
      <c r="A261" t="s">
        <v>1</v>
      </c>
      <c r="E261" s="1" t="s">
        <v>20</v>
      </c>
    </row>
    <row r="262" spans="1:18" x14ac:dyDescent="0.2">
      <c r="A262" s="9" t="s">
        <v>11</v>
      </c>
      <c r="B262" s="10" t="s">
        <v>19</v>
      </c>
      <c r="C262" s="10" t="s">
        <v>18</v>
      </c>
      <c r="D262" s="9" t="s">
        <v>8</v>
      </c>
      <c r="E262" s="8" t="s">
        <v>16</v>
      </c>
      <c r="F262" s="7" t="s">
        <v>17</v>
      </c>
      <c r="G262" s="6">
        <v>2</v>
      </c>
      <c r="H262" s="5">
        <v>0</v>
      </c>
      <c r="I262" s="5">
        <f>ROUND(ROUND(H262,2)*ROUND(G262,3),2)</f>
        <v>0</v>
      </c>
      <c r="O262">
        <f>(I262*15)/100</f>
        <v>0</v>
      </c>
      <c r="P262" t="s">
        <v>6</v>
      </c>
    </row>
    <row r="263" spans="1:18" x14ac:dyDescent="0.2">
      <c r="A263" s="4" t="s">
        <v>5</v>
      </c>
      <c r="E263" s="1" t="s">
        <v>16</v>
      </c>
    </row>
    <row r="264" spans="1:18" x14ac:dyDescent="0.2">
      <c r="A264" s="3" t="s">
        <v>3</v>
      </c>
      <c r="E264" s="2" t="s">
        <v>8</v>
      </c>
    </row>
    <row r="265" spans="1:18" ht="63.75" x14ac:dyDescent="0.2">
      <c r="A265" t="s">
        <v>1</v>
      </c>
      <c r="E265" s="1" t="s">
        <v>15</v>
      </c>
    </row>
    <row r="266" spans="1:18" ht="12.75" customHeight="1" x14ac:dyDescent="0.2">
      <c r="A266" s="12" t="s">
        <v>14</v>
      </c>
      <c r="B266" s="12"/>
      <c r="C266" s="14" t="s">
        <v>13</v>
      </c>
      <c r="D266" s="12"/>
      <c r="E266" s="13" t="s">
        <v>12</v>
      </c>
      <c r="F266" s="12"/>
      <c r="G266" s="12"/>
      <c r="H266" s="12"/>
      <c r="I266" s="11">
        <f>0+Q266</f>
        <v>0</v>
      </c>
      <c r="O266">
        <f>0+R266</f>
        <v>0</v>
      </c>
      <c r="Q266">
        <f>0+I267</f>
        <v>0</v>
      </c>
      <c r="R266">
        <f>0+O267</f>
        <v>0</v>
      </c>
    </row>
    <row r="267" spans="1:18" ht="25.5" x14ac:dyDescent="0.2">
      <c r="A267" s="9" t="s">
        <v>11</v>
      </c>
      <c r="B267" s="10" t="s">
        <v>10</v>
      </c>
      <c r="C267" s="10" t="s">
        <v>9</v>
      </c>
      <c r="D267" s="9" t="s">
        <v>8</v>
      </c>
      <c r="E267" s="8" t="s">
        <v>4</v>
      </c>
      <c r="F267" s="7" t="s">
        <v>7</v>
      </c>
      <c r="G267" s="6">
        <v>2001.24</v>
      </c>
      <c r="H267" s="5">
        <v>0</v>
      </c>
      <c r="I267" s="5">
        <f>ROUND(ROUND(H267,2)*ROUND(G267,3),2)</f>
        <v>0</v>
      </c>
      <c r="O267">
        <f>(I267*15)/100</f>
        <v>0</v>
      </c>
      <c r="P267" t="s">
        <v>6</v>
      </c>
    </row>
    <row r="268" spans="1:18" ht="25.5" x14ac:dyDescent="0.2">
      <c r="A268" s="4" t="s">
        <v>5</v>
      </c>
      <c r="E268" s="1" t="s">
        <v>4</v>
      </c>
    </row>
    <row r="269" spans="1:18" ht="63.75" x14ac:dyDescent="0.2">
      <c r="A269" s="3" t="s">
        <v>3</v>
      </c>
      <c r="E269" s="2" t="s">
        <v>2</v>
      </c>
    </row>
    <row r="270" spans="1:18" ht="89.25" x14ac:dyDescent="0.2">
      <c r="A270" t="s">
        <v>1</v>
      </c>
      <c r="E270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02-16-03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Štrvtňa</cp:lastModifiedBy>
  <dcterms:created xsi:type="dcterms:W3CDTF">2019-09-03T13:32:47Z</dcterms:created>
  <dcterms:modified xsi:type="dcterms:W3CDTF">2019-10-31T14:01:54Z</dcterms:modified>
</cp:coreProperties>
</file>